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90" yWindow="-135" windowWidth="13590" windowHeight="12585" tabRatio="865"/>
  </bookViews>
  <sheets>
    <sheet name="결산총괄표" sheetId="1" r:id="rId1"/>
    <sheet name="세입결산서" sheetId="3" r:id="rId2"/>
    <sheet name="세출결산서" sheetId="4" r:id="rId3"/>
  </sheets>
  <definedNames>
    <definedName name="_xlnm.Print_Titles" localSheetId="1">세입결산서!$3:$4</definedName>
    <definedName name="_xlnm.Print_Titles" localSheetId="2">세출결산서!$3:$4</definedName>
  </definedNames>
  <calcPr calcId="144525"/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3" i="1"/>
  <c r="H144" i="4" l="1"/>
  <c r="G144" i="4"/>
  <c r="F144" i="4"/>
  <c r="I143" i="4" s="1"/>
  <c r="I145" i="4" s="1"/>
  <c r="H143" i="4"/>
  <c r="H145" i="4" s="1"/>
  <c r="I144" i="4" s="1"/>
  <c r="G143" i="4"/>
  <c r="F143" i="4"/>
  <c r="F146" i="4" s="1"/>
  <c r="I142" i="4"/>
  <c r="H142" i="4"/>
  <c r="I141" i="4"/>
  <c r="I140" i="4"/>
  <c r="I139" i="4"/>
  <c r="H139" i="4"/>
  <c r="I138" i="4"/>
  <c r="I137" i="4"/>
  <c r="H132" i="4"/>
  <c r="G132" i="4"/>
  <c r="F132" i="4"/>
  <c r="I131" i="4" s="1"/>
  <c r="H131" i="4"/>
  <c r="H133" i="4" s="1"/>
  <c r="I132" i="4" s="1"/>
  <c r="I135" i="4" s="1"/>
  <c r="H135" i="4" s="1"/>
  <c r="G135" i="4" s="1"/>
  <c r="F135" i="4" s="1"/>
  <c r="I134" i="4" s="1"/>
  <c r="H134" i="4" s="1"/>
  <c r="G134" i="4" s="1"/>
  <c r="F134" i="4" s="1"/>
  <c r="G131" i="4"/>
  <c r="F131" i="4"/>
  <c r="I130" i="4"/>
  <c r="H130" i="4"/>
  <c r="I129" i="4"/>
  <c r="I128" i="4"/>
  <c r="H123" i="4"/>
  <c r="G123" i="4"/>
  <c r="F123" i="4"/>
  <c r="I122" i="4" s="1"/>
  <c r="I124" i="4" s="1"/>
  <c r="H122" i="4"/>
  <c r="H124" i="4" s="1"/>
  <c r="I123" i="4" s="1"/>
  <c r="I126" i="4" s="1"/>
  <c r="H126" i="4" s="1"/>
  <c r="G126" i="4" s="1"/>
  <c r="F126" i="4" s="1"/>
  <c r="I125" i="4" s="1"/>
  <c r="H125" i="4" s="1"/>
  <c r="G122" i="4"/>
  <c r="F122" i="4"/>
  <c r="H121" i="4"/>
  <c r="I120" i="4"/>
  <c r="I121" i="4" s="1"/>
  <c r="I119" i="4"/>
  <c r="H116" i="4"/>
  <c r="H114" i="4"/>
  <c r="G114" i="4"/>
  <c r="F114" i="4"/>
  <c r="I113" i="4" s="1"/>
  <c r="H113" i="4"/>
  <c r="H115" i="4" s="1"/>
  <c r="I114" i="4" s="1"/>
  <c r="G113" i="4"/>
  <c r="G116" i="4" s="1"/>
  <c r="F113" i="4"/>
  <c r="F116" i="4" s="1"/>
  <c r="H112" i="4"/>
  <c r="I111" i="4"/>
  <c r="I112" i="4" s="1"/>
  <c r="I110" i="4"/>
  <c r="I115" i="4" l="1"/>
  <c r="I133" i="4"/>
  <c r="G125" i="4"/>
  <c r="F125" i="4" s="1"/>
  <c r="H127" i="4"/>
  <c r="I127" i="4"/>
  <c r="I136" i="4"/>
  <c r="H136" i="4" s="1"/>
  <c r="H105" i="4" l="1"/>
  <c r="H108" i="4" s="1"/>
  <c r="G108" i="4" s="1"/>
  <c r="F108" i="4" s="1"/>
  <c r="G105" i="4"/>
  <c r="F105" i="4"/>
  <c r="H104" i="4"/>
  <c r="G104" i="4"/>
  <c r="F104" i="4"/>
  <c r="H106" i="4" l="1"/>
  <c r="H107" i="4"/>
  <c r="H103" i="4"/>
  <c r="I102" i="4"/>
  <c r="I101" i="4"/>
  <c r="I103" i="4" s="1"/>
  <c r="H100" i="4"/>
  <c r="I99" i="4"/>
  <c r="I98" i="4"/>
  <c r="H97" i="4"/>
  <c r="I96" i="4"/>
  <c r="I95" i="4"/>
  <c r="I94" i="4" s="1"/>
  <c r="H94" i="4"/>
  <c r="I93" i="4"/>
  <c r="I92" i="4"/>
  <c r="H91" i="4"/>
  <c r="I90" i="4"/>
  <c r="I89" i="4"/>
  <c r="H88" i="4"/>
  <c r="I87" i="4"/>
  <c r="I86" i="4"/>
  <c r="H85" i="4"/>
  <c r="I84" i="4"/>
  <c r="I83" i="4"/>
  <c r="I82" i="4" s="1"/>
  <c r="H82" i="4"/>
  <c r="I81" i="4"/>
  <c r="I80" i="4"/>
  <c r="H79" i="4"/>
  <c r="I78" i="4"/>
  <c r="I77" i="4"/>
  <c r="H76" i="4"/>
  <c r="I75" i="4"/>
  <c r="I105" i="4" s="1"/>
  <c r="I74" i="4"/>
  <c r="H70" i="4"/>
  <c r="H69" i="4"/>
  <c r="G69" i="4"/>
  <c r="F69" i="4"/>
  <c r="H68" i="4"/>
  <c r="G68" i="4"/>
  <c r="F68" i="4"/>
  <c r="H67" i="4"/>
  <c r="I66" i="4"/>
  <c r="I65" i="4"/>
  <c r="I64" i="4" s="1"/>
  <c r="H64" i="4"/>
  <c r="I63" i="4"/>
  <c r="I62" i="4"/>
  <c r="H61" i="4"/>
  <c r="I60" i="4"/>
  <c r="I69" i="4" s="1"/>
  <c r="I59" i="4"/>
  <c r="F56" i="4"/>
  <c r="H54" i="4"/>
  <c r="G54" i="4"/>
  <c r="H53" i="4"/>
  <c r="H55" i="4" s="1"/>
  <c r="G53" i="4"/>
  <c r="I52" i="4" s="1"/>
  <c r="H52" i="4"/>
  <c r="I51" i="4"/>
  <c r="I50" i="4"/>
  <c r="H49" i="4"/>
  <c r="I48" i="4"/>
  <c r="I47" i="4"/>
  <c r="H46" i="4"/>
  <c r="I45" i="4"/>
  <c r="I44" i="4"/>
  <c r="H43" i="4"/>
  <c r="I42" i="4"/>
  <c r="I41" i="4"/>
  <c r="I40" i="4" s="1"/>
  <c r="H40" i="4"/>
  <c r="I39" i="4"/>
  <c r="I38" i="4"/>
  <c r="H37" i="4"/>
  <c r="I36" i="4"/>
  <c r="I54" i="4" s="1"/>
  <c r="I35" i="4"/>
  <c r="H33" i="4"/>
  <c r="G33" i="4"/>
  <c r="F33" i="4"/>
  <c r="H32" i="4"/>
  <c r="H34" i="4" s="1"/>
  <c r="I33" i="4" s="1"/>
  <c r="G32" i="4"/>
  <c r="F32" i="4"/>
  <c r="H31" i="4"/>
  <c r="I30" i="4"/>
  <c r="I29" i="4"/>
  <c r="H28" i="4"/>
  <c r="I27" i="4"/>
  <c r="I26" i="4"/>
  <c r="I32" i="4" s="1"/>
  <c r="H24" i="4"/>
  <c r="G24" i="4"/>
  <c r="F24" i="4"/>
  <c r="H23" i="4"/>
  <c r="H56" i="4" s="1"/>
  <c r="G23" i="4"/>
  <c r="G56" i="4" s="1"/>
  <c r="F23" i="4"/>
  <c r="H22" i="4"/>
  <c r="I21" i="4"/>
  <c r="I20" i="4"/>
  <c r="H19" i="4"/>
  <c r="I18" i="4"/>
  <c r="I17" i="4"/>
  <c r="I16" i="4" s="1"/>
  <c r="H16" i="4"/>
  <c r="I15" i="4"/>
  <c r="I14" i="4"/>
  <c r="I13" i="4"/>
  <c r="H13" i="4"/>
  <c r="I12" i="4"/>
  <c r="I11" i="4"/>
  <c r="I10" i="4"/>
  <c r="H10" i="4"/>
  <c r="I9" i="4"/>
  <c r="I8" i="4"/>
  <c r="I7" i="4"/>
  <c r="H7" i="4"/>
  <c r="I6" i="4"/>
  <c r="I24" i="4" s="1"/>
  <c r="I5" i="4"/>
  <c r="I23" i="4" s="1"/>
  <c r="I56" i="4" l="1"/>
  <c r="I58" i="4" s="1"/>
  <c r="I25" i="4"/>
  <c r="I57" i="4"/>
  <c r="H57" i="4" s="1"/>
  <c r="H58" i="4" s="1"/>
  <c r="I37" i="4"/>
  <c r="I49" i="4"/>
  <c r="I61" i="4"/>
  <c r="I79" i="4"/>
  <c r="I91" i="4"/>
  <c r="I22" i="4"/>
  <c r="H25" i="4"/>
  <c r="I31" i="4"/>
  <c r="I34" i="4"/>
  <c r="I46" i="4"/>
  <c r="I53" i="4"/>
  <c r="I55" i="4" s="1"/>
  <c r="I68" i="4"/>
  <c r="I70" i="4" s="1"/>
  <c r="I76" i="4"/>
  <c r="I88" i="4"/>
  <c r="I100" i="4"/>
  <c r="G107" i="4"/>
  <c r="F107" i="4" s="1"/>
  <c r="H109" i="4"/>
  <c r="I108" i="4" s="1"/>
  <c r="I19" i="4"/>
  <c r="I28" i="4"/>
  <c r="I43" i="4"/>
  <c r="I67" i="4"/>
  <c r="I104" i="4"/>
  <c r="I85" i="4"/>
  <c r="I97" i="4"/>
  <c r="G70" i="3"/>
  <c r="F70" i="3"/>
  <c r="F69" i="3"/>
  <c r="F68" i="3"/>
  <c r="H66" i="3"/>
  <c r="G66" i="3"/>
  <c r="H65" i="3"/>
  <c r="H67" i="3" s="1"/>
  <c r="I66" i="3" s="1"/>
  <c r="I69" i="3" s="1"/>
  <c r="H69" i="3" s="1"/>
  <c r="G69" i="3" s="1"/>
  <c r="G65" i="3"/>
  <c r="I64" i="3"/>
  <c r="H64" i="3"/>
  <c r="I63" i="3"/>
  <c r="I62" i="3"/>
  <c r="I61" i="3"/>
  <c r="H61" i="3"/>
  <c r="I60" i="3"/>
  <c r="I59" i="3"/>
  <c r="I65" i="3" s="1"/>
  <c r="I67" i="3" s="1"/>
  <c r="G58" i="3"/>
  <c r="F58" i="3"/>
  <c r="F57" i="3"/>
  <c r="F56" i="3"/>
  <c r="H54" i="3"/>
  <c r="G54" i="3"/>
  <c r="H53" i="3"/>
  <c r="H55" i="3" s="1"/>
  <c r="G53" i="3"/>
  <c r="H52" i="3"/>
  <c r="I51" i="3"/>
  <c r="I52" i="3" s="1"/>
  <c r="I50" i="3"/>
  <c r="H49" i="3"/>
  <c r="I48" i="3"/>
  <c r="I49" i="3" s="1"/>
  <c r="I47" i="3"/>
  <c r="I53" i="3" s="1"/>
  <c r="I43" i="3"/>
  <c r="H43" i="3"/>
  <c r="G43" i="3"/>
  <c r="F43" i="3"/>
  <c r="H42" i="3"/>
  <c r="G42" i="3"/>
  <c r="F42" i="3"/>
  <c r="I41" i="3" s="1"/>
  <c r="H41" i="3"/>
  <c r="G41" i="3"/>
  <c r="F41" i="3"/>
  <c r="I39" i="3"/>
  <c r="I38" i="3"/>
  <c r="G37" i="3"/>
  <c r="F37" i="3"/>
  <c r="H33" i="3"/>
  <c r="G33" i="3"/>
  <c r="F33" i="3"/>
  <c r="H32" i="3"/>
  <c r="H34" i="3" s="1"/>
  <c r="G32" i="3"/>
  <c r="F32" i="3"/>
  <c r="H31" i="3"/>
  <c r="I30" i="3"/>
  <c r="I29" i="3"/>
  <c r="I31" i="3" s="1"/>
  <c r="H28" i="3"/>
  <c r="I27" i="3"/>
  <c r="I26" i="3"/>
  <c r="I28" i="3" s="1"/>
  <c r="I25" i="3"/>
  <c r="H25" i="3"/>
  <c r="G25" i="3"/>
  <c r="F25" i="3"/>
  <c r="H21" i="3"/>
  <c r="G21" i="3"/>
  <c r="F21" i="3"/>
  <c r="I20" i="3"/>
  <c r="H20" i="3"/>
  <c r="H23" i="3" s="1"/>
  <c r="G23" i="3" s="1"/>
  <c r="F23" i="3" s="1"/>
  <c r="G20" i="3"/>
  <c r="F20" i="3"/>
  <c r="I15" i="3"/>
  <c r="I21" i="3" s="1"/>
  <c r="I14" i="3"/>
  <c r="I10" i="3"/>
  <c r="H10" i="3"/>
  <c r="G10" i="3"/>
  <c r="F10" i="3"/>
  <c r="H9" i="3"/>
  <c r="H12" i="3" s="1"/>
  <c r="G9" i="3"/>
  <c r="F9" i="3"/>
  <c r="H8" i="3"/>
  <c r="G8" i="3"/>
  <c r="G11" i="3" s="1"/>
  <c r="F8" i="3"/>
  <c r="I6" i="3"/>
  <c r="I5" i="3"/>
  <c r="I8" i="3" s="1"/>
  <c r="J14" i="1"/>
  <c r="I14" i="1"/>
  <c r="E14" i="1"/>
  <c r="D14" i="1"/>
  <c r="F14" i="1" s="1"/>
  <c r="F10" i="1"/>
  <c r="F9" i="1"/>
  <c r="F7" i="1"/>
  <c r="K5" i="1"/>
  <c r="F11" i="3" l="1"/>
  <c r="G12" i="3"/>
  <c r="I33" i="3"/>
  <c r="I36" i="3" s="1"/>
  <c r="H36" i="3" s="1"/>
  <c r="G36" i="3" s="1"/>
  <c r="F36" i="3" s="1"/>
  <c r="I35" i="3" s="1"/>
  <c r="H35" i="3" s="1"/>
  <c r="G35" i="3" s="1"/>
  <c r="F35" i="3" s="1"/>
  <c r="H37" i="3"/>
  <c r="I9" i="3"/>
  <c r="I32" i="3"/>
  <c r="I34" i="3" s="1"/>
  <c r="I37" i="3" s="1"/>
  <c r="I68" i="3"/>
  <c r="H68" i="3" s="1"/>
  <c r="I54" i="3"/>
  <c r="I57" i="3" s="1"/>
  <c r="H57" i="3" s="1"/>
  <c r="G57" i="3" s="1"/>
  <c r="I24" i="3"/>
  <c r="H24" i="3" s="1"/>
  <c r="G24" i="3" s="1"/>
  <c r="F24" i="3" s="1"/>
  <c r="I23" i="3" s="1"/>
  <c r="I106" i="4"/>
  <c r="I107" i="4"/>
  <c r="G57" i="4"/>
  <c r="I56" i="3"/>
  <c r="K14" i="1"/>
  <c r="I13" i="3"/>
  <c r="H13" i="3" s="1"/>
  <c r="G13" i="3" s="1"/>
  <c r="F13" i="3" s="1"/>
  <c r="I12" i="3" s="1"/>
  <c r="I42" i="3"/>
  <c r="I46" i="3"/>
  <c r="H46" i="3" s="1"/>
  <c r="G46" i="3" s="1"/>
  <c r="F46" i="3" s="1"/>
  <c r="I109" i="4" l="1"/>
  <c r="G68" i="3"/>
  <c r="H70" i="3"/>
  <c r="I55" i="3"/>
  <c r="F12" i="3"/>
  <c r="G72" i="3"/>
  <c r="F57" i="4"/>
  <c r="H72" i="3"/>
  <c r="I45" i="3"/>
  <c r="H45" i="3" s="1"/>
  <c r="G45" i="3" s="1"/>
  <c r="F45" i="3" s="1"/>
  <c r="I44" i="3" s="1"/>
  <c r="H44" i="3" s="1"/>
  <c r="G44" i="3" s="1"/>
  <c r="F44" i="3" s="1"/>
  <c r="F71" i="3" s="1"/>
  <c r="I70" i="3" s="1"/>
  <c r="H56" i="3"/>
  <c r="I58" i="3"/>
  <c r="I11" i="3" l="1"/>
  <c r="F72" i="3"/>
  <c r="G56" i="3"/>
  <c r="G71" i="3" s="1"/>
  <c r="H58" i="3"/>
  <c r="I72" i="3"/>
  <c r="H11" i="3" l="1"/>
  <c r="H71" i="3" s="1"/>
  <c r="H73" i="3" s="1"/>
  <c r="I71" i="3"/>
  <c r="I73" i="3" s="1"/>
  <c r="F72" i="4"/>
  <c r="F117" i="4"/>
  <c r="F147" i="4"/>
  <c r="F150" i="4"/>
  <c r="I71" i="4"/>
  <c r="G72" i="4"/>
  <c r="G117" i="4"/>
  <c r="G147" i="4"/>
  <c r="G150" i="4"/>
  <c r="I72" i="4"/>
  <c r="I117" i="4"/>
  <c r="I147" i="4"/>
  <c r="I150" i="4"/>
  <c r="H72" i="4"/>
  <c r="H117" i="4"/>
  <c r="H147" i="4"/>
  <c r="H150" i="4"/>
  <c r="F71" i="4"/>
  <c r="F149" i="4"/>
  <c r="G71" i="4"/>
  <c r="G146" i="4"/>
  <c r="G149" i="4"/>
  <c r="H71" i="4"/>
  <c r="H146" i="4"/>
  <c r="H149" i="4"/>
  <c r="H73" i="4"/>
  <c r="I116" i="4"/>
  <c r="I146" i="4"/>
  <c r="I149" i="4"/>
  <c r="I151" i="4"/>
  <c r="H151" i="4"/>
  <c r="I73" i="4"/>
  <c r="I148" i="4"/>
  <c r="I118" i="4"/>
  <c r="H118" i="4"/>
  <c r="H148" i="4"/>
</calcChain>
</file>

<file path=xl/sharedStrings.xml><?xml version="1.0" encoding="utf-8"?>
<sst xmlns="http://schemas.openxmlformats.org/spreadsheetml/2006/main" count="382" uniqueCount="96">
  <si>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</si>
  <si>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</si>
  <si>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</si>
  <si>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</si>
  <si>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</si>
  <si>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</si>
  <si>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</si>
  <si>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</si>
  <si>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</si>
  <si>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</si>
  <si>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</si>
  <si>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</si>
  <si>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</si>
  <si>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</si>
  <si>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</si>
  <si>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전입금</t>
  </si>
  <si>
    <t>재산조성비</t>
  </si>
  <si>
    <t>시설비</t>
  </si>
  <si>
    <t>이월금</t>
  </si>
  <si>
    <t>사업비</t>
  </si>
  <si>
    <t>잡수입</t>
  </si>
  <si>
    <t>잡지출</t>
  </si>
  <si>
    <t>예비비 및 기타</t>
  </si>
  <si>
    <t>합계</t>
  </si>
  <si>
    <t>목</t>
  </si>
  <si>
    <t>구분</t>
  </si>
  <si>
    <t>후원금</t>
  </si>
  <si>
    <t>예산</t>
  </si>
  <si>
    <t>결산</t>
  </si>
  <si>
    <t>증감</t>
  </si>
  <si>
    <t>시군구보조금</t>
  </si>
  <si>
    <t>지정후원금</t>
  </si>
  <si>
    <t>비지정후원금</t>
  </si>
  <si>
    <t>법인전입금(후원금)</t>
  </si>
  <si>
    <t>전년도이월금</t>
  </si>
  <si>
    <t>전년도이월금(후원금)</t>
  </si>
  <si>
    <t>기타예금이자수입</t>
  </si>
  <si>
    <t>기타잡수입</t>
  </si>
  <si>
    <t>총합계</t>
  </si>
  <si>
    <t>시도보조금</t>
  </si>
  <si>
    <t>계</t>
  </si>
  <si>
    <t>시설부담</t>
  </si>
  <si>
    <t>정부보조</t>
  </si>
  <si>
    <t>과목</t>
  </si>
  <si>
    <t>반환금</t>
  </si>
  <si>
    <t>예비비</t>
  </si>
  <si>
    <t>시설장비 유지비</t>
  </si>
  <si>
    <t>자산취득비</t>
  </si>
  <si>
    <t>연료비</t>
  </si>
  <si>
    <t>차량비</t>
  </si>
  <si>
    <t>제세공과금</t>
  </si>
  <si>
    <t>공공요금</t>
  </si>
  <si>
    <t>수용비 및 수수료</t>
  </si>
  <si>
    <t>여비</t>
  </si>
  <si>
    <t>회의비</t>
  </si>
  <si>
    <t>기관운영비</t>
  </si>
  <si>
    <t>기타후생경비</t>
  </si>
  <si>
    <t>사회보험부담금</t>
  </si>
  <si>
    <t>퇴직금 및 퇴직적립금</t>
  </si>
  <si>
    <t>제수당</t>
  </si>
  <si>
    <t>급여</t>
  </si>
  <si>
    <t>보조금</t>
  </si>
  <si>
    <t>2016년 세입결산서</t>
    <phoneticPr fontId="1" type="noConversion"/>
  </si>
  <si>
    <t>사업비</t>
    <phoneticPr fontId="1" type="noConversion"/>
  </si>
  <si>
    <t>사무비</t>
    <phoneticPr fontId="1" type="noConversion"/>
  </si>
  <si>
    <t>전출금</t>
    <phoneticPr fontId="1" type="noConversion"/>
  </si>
  <si>
    <t>사업수입</t>
    <phoneticPr fontId="1" type="noConversion"/>
  </si>
  <si>
    <t>2016년 세출결산서</t>
    <phoneticPr fontId="1" type="noConversion"/>
  </si>
  <si>
    <t>일용잡급</t>
    <phoneticPr fontId="1" type="noConversion"/>
  </si>
  <si>
    <t>시설비</t>
    <phoneticPr fontId="1" type="noConversion"/>
  </si>
  <si>
    <t>연탄은행사업비</t>
    <phoneticPr fontId="1" type="noConversion"/>
  </si>
  <si>
    <t>밥상공동체사업비</t>
    <phoneticPr fontId="1" type="noConversion"/>
  </si>
  <si>
    <t>지역복지사업비</t>
    <phoneticPr fontId="1" type="noConversion"/>
  </si>
  <si>
    <t>자원개발사업비</t>
    <phoneticPr fontId="1" type="noConversion"/>
  </si>
  <si>
    <t>임직원역량강화사업비</t>
    <phoneticPr fontId="1" type="noConversion"/>
  </si>
  <si>
    <t>홍보정보화사업비</t>
    <phoneticPr fontId="1" type="noConversion"/>
  </si>
  <si>
    <t>해외사업비</t>
    <phoneticPr fontId="1" type="noConversion"/>
  </si>
  <si>
    <t>기타사업</t>
    <phoneticPr fontId="1" type="noConversion"/>
  </si>
  <si>
    <t>고유목적사업</t>
    <phoneticPr fontId="1" type="noConversion"/>
  </si>
  <si>
    <t>시설전출금</t>
    <phoneticPr fontId="1" type="noConversion"/>
  </si>
  <si>
    <t>전출금</t>
    <phoneticPr fontId="1" type="noConversion"/>
  </si>
  <si>
    <t>이월금</t>
    <phoneticPr fontId="1" type="noConversion"/>
  </si>
  <si>
    <t>2016년 세입·세출 결산총괄표</t>
    <phoneticPr fontId="1" type="noConversion"/>
  </si>
  <si>
    <t>사랑의급식사업비</t>
    <phoneticPr fontId="1" type="noConversion"/>
  </si>
  <si>
    <t>이월금</t>
    <phoneticPr fontId="1" type="noConversion"/>
  </si>
  <si>
    <t>-</t>
    <phoneticPr fontId="1" type="noConversion"/>
  </si>
  <si>
    <t>계</t>
    <phoneticPr fontId="1" type="noConversion"/>
  </si>
  <si>
    <t>총계</t>
    <phoneticPr fontId="1" type="noConversion"/>
  </si>
  <si>
    <t>계</t>
    <phoneticPr fontId="1" type="noConversion"/>
  </si>
  <si>
    <t>사무비 계</t>
    <phoneticPr fontId="1" type="noConversion"/>
  </si>
  <si>
    <t>재산조성비 계</t>
    <phoneticPr fontId="1" type="noConversion"/>
  </si>
  <si>
    <t>사업비 계</t>
    <phoneticPr fontId="1" type="noConversion"/>
  </si>
  <si>
    <t>전출금 계</t>
    <phoneticPr fontId="1" type="noConversion"/>
  </si>
  <si>
    <t>잡지출 계</t>
    <phoneticPr fontId="1" type="noConversion"/>
  </si>
  <si>
    <t>이월금 계</t>
    <phoneticPr fontId="1" type="noConversion"/>
  </si>
  <si>
    <t>예비비 및 
기타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</si>
</sst>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b/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20"/>
      <name val="굴림체"/>
      <family val="3"/>
      <charset val="129"/>
    </font>
    <font>
      <sz val="11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2" fillId="0" borderId="0" applyFont="0" applyFill="0" applyBorder="0" applyAlignment="0" applyProtection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/>
  </cellStyleXfs>
  <cellXfs count="6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8" fillId="0" borderId="0" xfId="0" applyFont="1">
      <alignment vertical="center"/>
    </xf>
    <xf numFmtId="0" fontId="6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6" fillId="0" borderId="3" xfId="0" applyNumberFormat="1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right" vertical="center" wrapText="1"/>
    </xf>
    <xf numFmtId="41" fontId="9" fillId="0" borderId="1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10" fillId="0" borderId="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41" fontId="11" fillId="0" borderId="1" xfId="0" applyNumberFormat="1" applyFont="1" applyFill="1" applyBorder="1" applyAlignment="1">
      <alignment horizontal="right" vertical="center" wrapText="1"/>
    </xf>
    <xf numFmtId="41" fontId="10" fillId="0" borderId="3" xfId="0" applyNumberFormat="1" applyFont="1" applyFill="1" applyBorder="1" applyAlignment="1">
      <alignment horizontal="right" vertical="center" wrapText="1"/>
    </xf>
    <xf numFmtId="41" fontId="11" fillId="0" borderId="3" xfId="0" applyNumberFormat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shrinkToFit="1"/>
    </xf>
    <xf numFmtId="41" fontId="11" fillId="0" borderId="1" xfId="0" applyNumberFormat="1" applyFont="1" applyBorder="1" applyAlignment="1">
      <alignment horizontal="right" vertical="center" wrapText="1"/>
    </xf>
    <xf numFmtId="41" fontId="10" fillId="0" borderId="1" xfId="0" applyNumberFormat="1" applyFont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1" fontId="9" fillId="0" borderId="3" xfId="0" applyNumberFormat="1" applyFont="1" applyFill="1" applyBorder="1" applyAlignment="1">
      <alignment horizontal="righ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</cellXfs>
  <cellStyles count="12">
    <cellStyle name="쉼표 [0] 2" xfId="1"/>
    <cellStyle name="표준" xfId="0" builtinId="0"/>
    <cellStyle name="표준 10" xfId="4"/>
    <cellStyle name="표준 11" xfId="11"/>
    <cellStyle name="표준 2" xfId="5"/>
    <cellStyle name="표준 3" xfId="6"/>
    <cellStyle name="표준 4" xfId="7"/>
    <cellStyle name="표준 5" xfId="2"/>
    <cellStyle name="표준 6" xfId="8"/>
    <cellStyle name="표준 7" xfId="9"/>
    <cellStyle name="표준 8" xfId="10"/>
    <cellStyle name="표준 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="145" zoomScaleNormal="145" workbookViewId="0">
      <selection activeCell="F8" sqref="F8"/>
    </sheetView>
  </sheetViews>
  <sheetFormatPr defaultRowHeight="13.5" x14ac:dyDescent="0.3"/>
  <cols>
    <col min="1" max="1" width="2.625" style="1" customWidth="1"/>
    <col min="2" max="3" width="9.125" style="2" customWidth="1"/>
    <col min="4" max="5" width="10.125" style="1" customWidth="1"/>
    <col min="6" max="6" width="5.625" style="1" customWidth="1"/>
    <col min="7" max="8" width="9.125" style="2" customWidth="1"/>
    <col min="9" max="10" width="10.125" style="1" customWidth="1"/>
    <col min="11" max="11" width="5.625" style="1" customWidth="1"/>
    <col min="12" max="16384" width="9" style="1"/>
  </cols>
  <sheetData>
    <row r="1" spans="1:11" ht="20.100000000000001" customHeight="1" x14ac:dyDescent="0.3">
      <c r="A1" s="35" t="s">
        <v>82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0.100000000000001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5" customFormat="1" ht="24.95" customHeight="1" x14ac:dyDescent="0.3">
      <c r="A3" s="37" t="s">
        <v>0</v>
      </c>
      <c r="B3" s="30" t="s">
        <v>1</v>
      </c>
      <c r="C3" s="31"/>
      <c r="D3" s="31"/>
      <c r="E3" s="31"/>
      <c r="F3" s="32"/>
      <c r="G3" s="30" t="s">
        <v>2</v>
      </c>
      <c r="H3" s="31"/>
      <c r="I3" s="31"/>
      <c r="J3" s="31"/>
      <c r="K3" s="32"/>
    </row>
    <row r="4" spans="1:11" s="15" customFormat="1" ht="24.95" customHeight="1" x14ac:dyDescent="0.3">
      <c r="A4" s="38"/>
      <c r="B4" s="16" t="s">
        <v>3</v>
      </c>
      <c r="C4" s="16" t="s">
        <v>4</v>
      </c>
      <c r="D4" s="17" t="s">
        <v>5</v>
      </c>
      <c r="E4" s="17" t="s">
        <v>6</v>
      </c>
      <c r="F4" s="17" t="s">
        <v>7</v>
      </c>
      <c r="G4" s="16" t="s">
        <v>3</v>
      </c>
      <c r="H4" s="16" t="s">
        <v>4</v>
      </c>
      <c r="I4" s="17" t="s">
        <v>5</v>
      </c>
      <c r="J4" s="17" t="s">
        <v>6</v>
      </c>
      <c r="K4" s="17" t="s">
        <v>7</v>
      </c>
    </row>
    <row r="5" spans="1:11" s="15" customFormat="1" ht="24.95" customHeight="1" x14ac:dyDescent="0.3">
      <c r="A5" s="18">
        <v>1</v>
      </c>
      <c r="B5" s="19" t="s">
        <v>8</v>
      </c>
      <c r="C5" s="19" t="s">
        <v>8</v>
      </c>
      <c r="D5" s="20"/>
      <c r="E5" s="20"/>
      <c r="F5" s="21"/>
      <c r="G5" s="19" t="s">
        <v>63</v>
      </c>
      <c r="H5" s="19" t="s">
        <v>63</v>
      </c>
      <c r="I5" s="22">
        <v>3828246010</v>
      </c>
      <c r="J5" s="22">
        <v>3893461781</v>
      </c>
      <c r="K5" s="21">
        <f>SUM(J5/I5*100)</f>
        <v>101.70354180033483</v>
      </c>
    </row>
    <row r="6" spans="1:11" s="15" customFormat="1" ht="24.95" customHeight="1" x14ac:dyDescent="0.3">
      <c r="A6" s="23">
        <v>2</v>
      </c>
      <c r="B6" s="24" t="s">
        <v>11</v>
      </c>
      <c r="C6" s="24" t="s">
        <v>11</v>
      </c>
      <c r="D6" s="22"/>
      <c r="E6" s="22"/>
      <c r="F6" s="21"/>
      <c r="G6" s="39" t="s">
        <v>64</v>
      </c>
      <c r="H6" s="19" t="s">
        <v>10</v>
      </c>
      <c r="I6" s="20">
        <v>506740990</v>
      </c>
      <c r="J6" s="20">
        <v>359468894</v>
      </c>
      <c r="K6" s="21">
        <f t="shared" ref="K6:K14" si="0">SUM(J6/I6*100)</f>
        <v>70.937402162789326</v>
      </c>
    </row>
    <row r="7" spans="1:11" s="15" customFormat="1" ht="24.95" customHeight="1" x14ac:dyDescent="0.3">
      <c r="A7" s="23">
        <v>3</v>
      </c>
      <c r="B7" s="24" t="s">
        <v>13</v>
      </c>
      <c r="C7" s="24" t="s">
        <v>13</v>
      </c>
      <c r="D7" s="22">
        <v>2799000000</v>
      </c>
      <c r="E7" s="22">
        <v>5044411839</v>
      </c>
      <c r="F7" s="21">
        <f>SUM(E7/D7*100)</f>
        <v>180.22193065380495</v>
      </c>
      <c r="G7" s="39"/>
      <c r="H7" s="24" t="s">
        <v>12</v>
      </c>
      <c r="I7" s="22">
        <v>20000000</v>
      </c>
      <c r="J7" s="22">
        <v>5009170</v>
      </c>
      <c r="K7" s="21">
        <f t="shared" si="0"/>
        <v>25.045849999999998</v>
      </c>
    </row>
    <row r="8" spans="1:11" s="15" customFormat="1" ht="24.95" customHeight="1" x14ac:dyDescent="0.3">
      <c r="A8" s="23">
        <v>4</v>
      </c>
      <c r="B8" s="24" t="s">
        <v>15</v>
      </c>
      <c r="C8" s="24" t="s">
        <v>15</v>
      </c>
      <c r="D8" s="22"/>
      <c r="E8" s="22"/>
      <c r="F8" s="21"/>
      <c r="G8" s="39"/>
      <c r="H8" s="24" t="s">
        <v>14</v>
      </c>
      <c r="I8" s="22">
        <v>159413000</v>
      </c>
      <c r="J8" s="22">
        <v>88931832</v>
      </c>
      <c r="K8" s="21">
        <f t="shared" si="0"/>
        <v>55.787063790280591</v>
      </c>
    </row>
    <row r="9" spans="1:11" s="15" customFormat="1" ht="24.95" customHeight="1" x14ac:dyDescent="0.3">
      <c r="A9" s="23">
        <v>5</v>
      </c>
      <c r="B9" s="24" t="s">
        <v>18</v>
      </c>
      <c r="C9" s="24" t="s">
        <v>18</v>
      </c>
      <c r="D9" s="22">
        <v>2832601068</v>
      </c>
      <c r="E9" s="22">
        <v>2832601068</v>
      </c>
      <c r="F9" s="21">
        <f>SUM(E9/D9*100)</f>
        <v>100</v>
      </c>
      <c r="G9" s="24" t="s">
        <v>16</v>
      </c>
      <c r="H9" s="24" t="s">
        <v>17</v>
      </c>
      <c r="I9" s="22">
        <v>138000000</v>
      </c>
      <c r="J9" s="22">
        <v>95944300</v>
      </c>
      <c r="K9" s="21">
        <f t="shared" si="0"/>
        <v>69.524855072463765</v>
      </c>
    </row>
    <row r="10" spans="1:11" s="15" customFormat="1" ht="24.95" customHeight="1" x14ac:dyDescent="0.3">
      <c r="A10" s="23">
        <v>6</v>
      </c>
      <c r="B10" s="24" t="s">
        <v>20</v>
      </c>
      <c r="C10" s="24" t="s">
        <v>20</v>
      </c>
      <c r="D10" s="22">
        <v>61398932</v>
      </c>
      <c r="E10" s="22">
        <v>58879820</v>
      </c>
      <c r="F10" s="21">
        <f>SUM(E10/D10*100)</f>
        <v>95.897140360682499</v>
      </c>
      <c r="G10" s="24" t="s">
        <v>65</v>
      </c>
      <c r="H10" s="24" t="s">
        <v>65</v>
      </c>
      <c r="I10" s="22">
        <v>238600000</v>
      </c>
      <c r="J10" s="22">
        <v>238600000</v>
      </c>
      <c r="K10" s="21">
        <f t="shared" si="0"/>
        <v>100</v>
      </c>
    </row>
    <row r="11" spans="1:11" s="15" customFormat="1" ht="24.95" customHeight="1" x14ac:dyDescent="0.3">
      <c r="A11" s="23"/>
      <c r="B11" s="24"/>
      <c r="C11" s="24"/>
      <c r="D11" s="22"/>
      <c r="E11" s="22"/>
      <c r="F11" s="21"/>
      <c r="G11" s="24" t="s">
        <v>21</v>
      </c>
      <c r="H11" s="24" t="s">
        <v>21</v>
      </c>
      <c r="I11" s="22"/>
      <c r="J11" s="22"/>
      <c r="K11" s="21" t="s">
        <v>85</v>
      </c>
    </row>
    <row r="12" spans="1:11" s="15" customFormat="1" ht="24.95" customHeight="1" x14ac:dyDescent="0.3">
      <c r="A12" s="23"/>
      <c r="B12" s="24"/>
      <c r="C12" s="24"/>
      <c r="D12" s="22"/>
      <c r="E12" s="22"/>
      <c r="F12" s="21"/>
      <c r="G12" s="24" t="s">
        <v>22</v>
      </c>
      <c r="H12" s="24" t="s">
        <v>22</v>
      </c>
      <c r="I12" s="22"/>
      <c r="J12" s="22"/>
      <c r="K12" s="21" t="s">
        <v>85</v>
      </c>
    </row>
    <row r="13" spans="1:11" s="15" customFormat="1" ht="24.95" customHeight="1" x14ac:dyDescent="0.3">
      <c r="A13" s="23"/>
      <c r="B13" s="24"/>
      <c r="C13" s="24"/>
      <c r="D13" s="22"/>
      <c r="E13" s="22"/>
      <c r="F13" s="21"/>
      <c r="G13" s="24" t="s">
        <v>84</v>
      </c>
      <c r="H13" s="24" t="s">
        <v>84</v>
      </c>
      <c r="I13" s="22">
        <v>802000000</v>
      </c>
      <c r="J13" s="22">
        <v>3254476750</v>
      </c>
      <c r="K13" s="21">
        <f t="shared" si="0"/>
        <v>405.79510598503737</v>
      </c>
    </row>
    <row r="14" spans="1:11" s="15" customFormat="1" ht="24.95" customHeight="1" x14ac:dyDescent="0.3">
      <c r="A14" s="30" t="s">
        <v>23</v>
      </c>
      <c r="B14" s="31"/>
      <c r="C14" s="32"/>
      <c r="D14" s="25">
        <f>SUM(D5:D13)</f>
        <v>5693000000</v>
      </c>
      <c r="E14" s="25">
        <f>SUM(E5:E13)</f>
        <v>7935892727</v>
      </c>
      <c r="F14" s="26">
        <f>SUM(E14/D14*100)</f>
        <v>139.3973779553838</v>
      </c>
      <c r="G14" s="33" t="s">
        <v>23</v>
      </c>
      <c r="H14" s="34"/>
      <c r="I14" s="25">
        <f>SUM(I5:I13)</f>
        <v>5693000000</v>
      </c>
      <c r="J14" s="25">
        <f>SUM(J5:J13)</f>
        <v>7935892727</v>
      </c>
      <c r="K14" s="21">
        <f t="shared" si="0"/>
        <v>139.3973779553838</v>
      </c>
    </row>
  </sheetData>
  <mergeCells count="7">
    <mergeCell ref="A14:C14"/>
    <mergeCell ref="G14:H14"/>
    <mergeCell ref="A1:K2"/>
    <mergeCell ref="A3:A4"/>
    <mergeCell ref="B3:F3"/>
    <mergeCell ref="G3:K3"/>
    <mergeCell ref="G6:G8"/>
  </mergeCells>
  <phoneticPr fontId="1" type="noConversion"/>
  <pageMargins left="0.26" right="0.1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workbookViewId="0">
      <selection sqref="A1:I2"/>
    </sheetView>
  </sheetViews>
  <sheetFormatPr defaultRowHeight="13.5" x14ac:dyDescent="0.3"/>
  <cols>
    <col min="1" max="2" width="6.625" style="9" customWidth="1"/>
    <col min="3" max="3" width="10.625" style="9" customWidth="1"/>
    <col min="4" max="4" width="0" style="3" hidden="1" customWidth="1"/>
    <col min="5" max="5" width="5.625" style="3" customWidth="1"/>
    <col min="6" max="9" width="14.625" style="3" customWidth="1"/>
    <col min="10" max="16384" width="9" style="3"/>
  </cols>
  <sheetData>
    <row r="1" spans="1:9" ht="20.100000000000001" customHeight="1" x14ac:dyDescent="0.3">
      <c r="A1" s="40" t="s">
        <v>62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1"/>
      <c r="B2" s="41"/>
      <c r="C2" s="41"/>
      <c r="D2" s="41"/>
      <c r="E2" s="41"/>
      <c r="F2" s="41"/>
      <c r="G2" s="41"/>
      <c r="H2" s="41"/>
      <c r="I2" s="41"/>
    </row>
    <row r="3" spans="1:9" ht="20.100000000000001" customHeight="1" x14ac:dyDescent="0.3">
      <c r="A3" s="44" t="s">
        <v>43</v>
      </c>
      <c r="B3" s="45"/>
      <c r="C3" s="45"/>
      <c r="D3" s="46"/>
      <c r="E3" s="42" t="s">
        <v>25</v>
      </c>
      <c r="F3" s="42" t="s">
        <v>42</v>
      </c>
      <c r="G3" s="42" t="s">
        <v>41</v>
      </c>
      <c r="H3" s="42" t="s">
        <v>26</v>
      </c>
      <c r="I3" s="42" t="s">
        <v>40</v>
      </c>
    </row>
    <row r="4" spans="1:9" ht="20.100000000000001" customHeight="1" x14ac:dyDescent="0.3">
      <c r="A4" s="4" t="s">
        <v>3</v>
      </c>
      <c r="B4" s="4" t="s">
        <v>4</v>
      </c>
      <c r="C4" s="4" t="s">
        <v>24</v>
      </c>
      <c r="D4" s="5"/>
      <c r="E4" s="43"/>
      <c r="F4" s="43"/>
      <c r="G4" s="43"/>
      <c r="H4" s="43"/>
      <c r="I4" s="43"/>
    </row>
    <row r="5" spans="1:9" ht="20.100000000000001" customHeight="1" x14ac:dyDescent="0.3">
      <c r="A5" s="47"/>
      <c r="B5" s="47"/>
      <c r="C5" s="48" t="s">
        <v>66</v>
      </c>
      <c r="D5" s="6"/>
      <c r="E5" s="6" t="s">
        <v>27</v>
      </c>
      <c r="F5" s="7">
        <v>0</v>
      </c>
      <c r="G5" s="7">
        <v>0</v>
      </c>
      <c r="H5" s="7">
        <v>0</v>
      </c>
      <c r="I5" s="7">
        <f>SUM(F5:H5)</f>
        <v>0</v>
      </c>
    </row>
    <row r="6" spans="1:9" ht="20.100000000000001" customHeight="1" x14ac:dyDescent="0.3">
      <c r="A6" s="47"/>
      <c r="B6" s="47"/>
      <c r="C6" s="47"/>
      <c r="D6" s="6"/>
      <c r="E6" s="6" t="s">
        <v>28</v>
      </c>
      <c r="F6" s="7">
        <v>0</v>
      </c>
      <c r="G6" s="7">
        <v>0</v>
      </c>
      <c r="H6" s="7">
        <v>0</v>
      </c>
      <c r="I6" s="7">
        <f>SUM(F6:H6)</f>
        <v>0</v>
      </c>
    </row>
    <row r="7" spans="1:9" ht="20.100000000000001" customHeight="1" x14ac:dyDescent="0.3">
      <c r="A7" s="47"/>
      <c r="B7" s="47"/>
      <c r="C7" s="49"/>
      <c r="D7" s="6"/>
      <c r="E7" s="6" t="s">
        <v>29</v>
      </c>
      <c r="F7" s="7">
        <v>0</v>
      </c>
      <c r="G7" s="7">
        <v>0</v>
      </c>
      <c r="H7" s="7">
        <v>0</v>
      </c>
      <c r="I7" s="7">
        <v>0</v>
      </c>
    </row>
    <row r="8" spans="1:9" ht="20.100000000000001" customHeight="1" x14ac:dyDescent="0.3">
      <c r="A8" s="47"/>
      <c r="B8" s="47" t="s">
        <v>8</v>
      </c>
      <c r="C8" s="48" t="s">
        <v>86</v>
      </c>
      <c r="D8" s="6"/>
      <c r="E8" s="6" t="s">
        <v>27</v>
      </c>
      <c r="F8" s="7">
        <f t="shared" ref="F8:F13" si="0">F5</f>
        <v>0</v>
      </c>
      <c r="G8" s="7">
        <f t="shared" ref="G8:I13" si="1">G5</f>
        <v>0</v>
      </c>
      <c r="H8" s="7">
        <f t="shared" si="1"/>
        <v>0</v>
      </c>
      <c r="I8" s="7">
        <f t="shared" si="1"/>
        <v>0</v>
      </c>
    </row>
    <row r="9" spans="1:9" ht="20.100000000000001" customHeight="1" x14ac:dyDescent="0.3">
      <c r="A9" s="47"/>
      <c r="B9" s="47"/>
      <c r="C9" s="47"/>
      <c r="D9" s="6"/>
      <c r="E9" s="6" t="s">
        <v>28</v>
      </c>
      <c r="F9" s="7">
        <f t="shared" si="0"/>
        <v>0</v>
      </c>
      <c r="G9" s="7">
        <f t="shared" si="1"/>
        <v>0</v>
      </c>
      <c r="H9" s="7">
        <f t="shared" si="1"/>
        <v>0</v>
      </c>
      <c r="I9" s="7">
        <f t="shared" si="1"/>
        <v>0</v>
      </c>
    </row>
    <row r="10" spans="1:9" ht="20.100000000000001" customHeight="1" x14ac:dyDescent="0.3">
      <c r="A10" s="47"/>
      <c r="B10" s="49"/>
      <c r="C10" s="49"/>
      <c r="D10" s="6"/>
      <c r="E10" s="6" t="s">
        <v>29</v>
      </c>
      <c r="F10" s="7">
        <f t="shared" si="0"/>
        <v>0</v>
      </c>
      <c r="G10" s="7">
        <f t="shared" si="1"/>
        <v>0</v>
      </c>
      <c r="H10" s="7">
        <f t="shared" si="1"/>
        <v>0</v>
      </c>
      <c r="I10" s="7">
        <f t="shared" si="1"/>
        <v>0</v>
      </c>
    </row>
    <row r="11" spans="1:9" ht="20.100000000000001" customHeight="1" x14ac:dyDescent="0.3">
      <c r="A11" s="47" t="s">
        <v>8</v>
      </c>
      <c r="B11" s="48"/>
      <c r="C11" s="48" t="s">
        <v>87</v>
      </c>
      <c r="D11" s="6"/>
      <c r="E11" s="6" t="s">
        <v>27</v>
      </c>
      <c r="F11" s="7">
        <f t="shared" si="0"/>
        <v>0</v>
      </c>
      <c r="G11" s="7">
        <f t="shared" si="1"/>
        <v>0</v>
      </c>
      <c r="H11" s="7">
        <f t="shared" si="1"/>
        <v>0</v>
      </c>
      <c r="I11" s="7">
        <f t="shared" si="1"/>
        <v>0</v>
      </c>
    </row>
    <row r="12" spans="1:9" ht="20.100000000000001" customHeight="1" x14ac:dyDescent="0.3">
      <c r="A12" s="47"/>
      <c r="B12" s="47"/>
      <c r="C12" s="47"/>
      <c r="D12" s="6"/>
      <c r="E12" s="6" t="s">
        <v>28</v>
      </c>
      <c r="F12" s="7">
        <f t="shared" si="0"/>
        <v>0</v>
      </c>
      <c r="G12" s="7">
        <f t="shared" si="1"/>
        <v>0</v>
      </c>
      <c r="H12" s="7">
        <f t="shared" si="1"/>
        <v>0</v>
      </c>
      <c r="I12" s="7">
        <f t="shared" si="1"/>
        <v>0</v>
      </c>
    </row>
    <row r="13" spans="1:9" ht="20.100000000000001" customHeight="1" x14ac:dyDescent="0.3">
      <c r="A13" s="49"/>
      <c r="B13" s="49"/>
      <c r="C13" s="49"/>
      <c r="D13" s="6"/>
      <c r="E13" s="6" t="s">
        <v>29</v>
      </c>
      <c r="F13" s="7">
        <f t="shared" si="0"/>
        <v>0</v>
      </c>
      <c r="G13" s="7">
        <f t="shared" si="1"/>
        <v>0</v>
      </c>
      <c r="H13" s="7">
        <f t="shared" si="1"/>
        <v>0</v>
      </c>
      <c r="I13" s="7">
        <f t="shared" si="1"/>
        <v>0</v>
      </c>
    </row>
    <row r="14" spans="1:9" ht="20.100000000000001" customHeight="1" x14ac:dyDescent="0.3">
      <c r="A14" s="48"/>
      <c r="B14" s="48"/>
      <c r="C14" s="48" t="s">
        <v>39</v>
      </c>
      <c r="D14" s="6"/>
      <c r="E14" s="6" t="s">
        <v>27</v>
      </c>
      <c r="F14" s="7">
        <v>0</v>
      </c>
      <c r="G14" s="7">
        <v>0</v>
      </c>
      <c r="H14" s="7">
        <v>0</v>
      </c>
      <c r="I14" s="7">
        <f>SUM(F14:H14)</f>
        <v>0</v>
      </c>
    </row>
    <row r="15" spans="1:9" ht="20.100000000000001" customHeight="1" x14ac:dyDescent="0.3">
      <c r="A15" s="47"/>
      <c r="B15" s="47"/>
      <c r="C15" s="47"/>
      <c r="D15" s="6"/>
      <c r="E15" s="6" t="s">
        <v>28</v>
      </c>
      <c r="F15" s="7">
        <v>0</v>
      </c>
      <c r="G15" s="7">
        <v>0</v>
      </c>
      <c r="H15" s="7">
        <v>0</v>
      </c>
      <c r="I15" s="7">
        <f>SUM(F15:H15)</f>
        <v>0</v>
      </c>
    </row>
    <row r="16" spans="1:9" ht="20.100000000000001" customHeight="1" x14ac:dyDescent="0.3">
      <c r="A16" s="47"/>
      <c r="B16" s="47"/>
      <c r="C16" s="49"/>
      <c r="D16" s="6"/>
      <c r="E16" s="6" t="s">
        <v>29</v>
      </c>
      <c r="F16" s="7">
        <v>0</v>
      </c>
      <c r="G16" s="7">
        <v>0</v>
      </c>
      <c r="H16" s="7">
        <v>0</v>
      </c>
      <c r="I16" s="7">
        <v>0</v>
      </c>
    </row>
    <row r="17" spans="1:9" ht="20.100000000000001" customHeight="1" x14ac:dyDescent="0.3">
      <c r="A17" s="47"/>
      <c r="B17" s="47"/>
      <c r="C17" s="48" t="s">
        <v>30</v>
      </c>
      <c r="D17" s="6"/>
      <c r="E17" s="6" t="s">
        <v>27</v>
      </c>
      <c r="F17" s="7">
        <v>0</v>
      </c>
      <c r="G17" s="7">
        <v>0</v>
      </c>
      <c r="H17" s="7">
        <v>0</v>
      </c>
      <c r="I17" s="7">
        <v>0</v>
      </c>
    </row>
    <row r="18" spans="1:9" ht="20.100000000000001" customHeight="1" x14ac:dyDescent="0.3">
      <c r="A18" s="47"/>
      <c r="B18" s="47"/>
      <c r="C18" s="47"/>
      <c r="D18" s="6"/>
      <c r="E18" s="6" t="s">
        <v>28</v>
      </c>
      <c r="F18" s="7">
        <v>0</v>
      </c>
      <c r="G18" s="7">
        <v>0</v>
      </c>
      <c r="H18" s="7">
        <v>0</v>
      </c>
      <c r="I18" s="7">
        <v>0</v>
      </c>
    </row>
    <row r="19" spans="1:9" ht="20.100000000000001" customHeight="1" x14ac:dyDescent="0.3">
      <c r="A19" s="47"/>
      <c r="B19" s="47"/>
      <c r="C19" s="49"/>
      <c r="D19" s="6"/>
      <c r="E19" s="6" t="s">
        <v>29</v>
      </c>
      <c r="F19" s="7">
        <v>0</v>
      </c>
      <c r="G19" s="7">
        <v>0</v>
      </c>
      <c r="H19" s="7">
        <v>0</v>
      </c>
      <c r="I19" s="7">
        <v>0</v>
      </c>
    </row>
    <row r="20" spans="1:9" ht="20.100000000000001" customHeight="1" x14ac:dyDescent="0.3">
      <c r="A20" s="47"/>
      <c r="B20" s="47" t="s">
        <v>11</v>
      </c>
      <c r="C20" s="48" t="s">
        <v>86</v>
      </c>
      <c r="D20" s="6"/>
      <c r="E20" s="6" t="s">
        <v>27</v>
      </c>
      <c r="F20" s="7">
        <f t="shared" ref="F20:I21" si="2">SUM(F14,F17)</f>
        <v>0</v>
      </c>
      <c r="G20" s="7">
        <f t="shared" si="2"/>
        <v>0</v>
      </c>
      <c r="H20" s="7">
        <f t="shared" si="2"/>
        <v>0</v>
      </c>
      <c r="I20" s="7">
        <f t="shared" si="2"/>
        <v>0</v>
      </c>
    </row>
    <row r="21" spans="1:9" ht="20.100000000000001" customHeight="1" x14ac:dyDescent="0.3">
      <c r="A21" s="47"/>
      <c r="B21" s="47"/>
      <c r="C21" s="47"/>
      <c r="D21" s="6"/>
      <c r="E21" s="6" t="s">
        <v>28</v>
      </c>
      <c r="F21" s="7">
        <f t="shared" si="2"/>
        <v>0</v>
      </c>
      <c r="G21" s="7">
        <f t="shared" si="2"/>
        <v>0</v>
      </c>
      <c r="H21" s="7">
        <f t="shared" si="2"/>
        <v>0</v>
      </c>
      <c r="I21" s="7">
        <f t="shared" si="2"/>
        <v>0</v>
      </c>
    </row>
    <row r="22" spans="1:9" ht="20.100000000000001" customHeight="1" x14ac:dyDescent="0.3">
      <c r="A22" s="47"/>
      <c r="B22" s="49"/>
      <c r="C22" s="49"/>
      <c r="D22" s="6"/>
      <c r="E22" s="6" t="s">
        <v>29</v>
      </c>
      <c r="F22" s="7">
        <v>0</v>
      </c>
      <c r="G22" s="7">
        <v>0</v>
      </c>
      <c r="H22" s="7">
        <v>0</v>
      </c>
      <c r="I22" s="7">
        <v>0</v>
      </c>
    </row>
    <row r="23" spans="1:9" ht="20.100000000000001" customHeight="1" x14ac:dyDescent="0.3">
      <c r="A23" s="47" t="s">
        <v>11</v>
      </c>
      <c r="B23" s="48"/>
      <c r="C23" s="48" t="s">
        <v>87</v>
      </c>
      <c r="D23" s="6"/>
      <c r="E23" s="6" t="s">
        <v>27</v>
      </c>
      <c r="F23" s="7">
        <f t="shared" ref="F23:I25" si="3">F20</f>
        <v>0</v>
      </c>
      <c r="G23" s="7">
        <f t="shared" si="3"/>
        <v>0</v>
      </c>
      <c r="H23" s="7">
        <f t="shared" si="3"/>
        <v>0</v>
      </c>
      <c r="I23" s="7">
        <f t="shared" si="3"/>
        <v>0</v>
      </c>
    </row>
    <row r="24" spans="1:9" ht="20.100000000000001" customHeight="1" x14ac:dyDescent="0.3">
      <c r="A24" s="47"/>
      <c r="B24" s="47"/>
      <c r="C24" s="47"/>
      <c r="D24" s="6"/>
      <c r="E24" s="6" t="s">
        <v>28</v>
      </c>
      <c r="F24" s="7">
        <f t="shared" si="3"/>
        <v>0</v>
      </c>
      <c r="G24" s="7">
        <f t="shared" si="3"/>
        <v>0</v>
      </c>
      <c r="H24" s="7">
        <f t="shared" si="3"/>
        <v>0</v>
      </c>
      <c r="I24" s="7">
        <f t="shared" si="3"/>
        <v>0</v>
      </c>
    </row>
    <row r="25" spans="1:9" ht="20.100000000000001" customHeight="1" x14ac:dyDescent="0.3">
      <c r="A25" s="49"/>
      <c r="B25" s="49"/>
      <c r="C25" s="49"/>
      <c r="D25" s="6"/>
      <c r="E25" s="6" t="s">
        <v>29</v>
      </c>
      <c r="F25" s="7">
        <f t="shared" si="3"/>
        <v>0</v>
      </c>
      <c r="G25" s="7">
        <f t="shared" si="3"/>
        <v>0</v>
      </c>
      <c r="H25" s="7">
        <f t="shared" si="3"/>
        <v>0</v>
      </c>
      <c r="I25" s="7">
        <f t="shared" si="3"/>
        <v>0</v>
      </c>
    </row>
    <row r="26" spans="1:9" ht="20.100000000000001" customHeight="1" x14ac:dyDescent="0.3">
      <c r="A26" s="48"/>
      <c r="B26" s="48"/>
      <c r="C26" s="48" t="s">
        <v>31</v>
      </c>
      <c r="D26" s="6"/>
      <c r="E26" s="6" t="s">
        <v>27</v>
      </c>
      <c r="F26" s="7">
        <v>0</v>
      </c>
      <c r="G26" s="7">
        <v>0</v>
      </c>
      <c r="H26" s="7">
        <v>200000000</v>
      </c>
      <c r="I26" s="7">
        <f>SUM(F26:H26)</f>
        <v>200000000</v>
      </c>
    </row>
    <row r="27" spans="1:9" ht="20.100000000000001" customHeight="1" x14ac:dyDescent="0.3">
      <c r="A27" s="47"/>
      <c r="B27" s="47"/>
      <c r="C27" s="47"/>
      <c r="D27" s="6"/>
      <c r="E27" s="6" t="s">
        <v>28</v>
      </c>
      <c r="F27" s="7">
        <v>0</v>
      </c>
      <c r="G27" s="7">
        <v>0</v>
      </c>
      <c r="H27" s="7">
        <v>168518194</v>
      </c>
      <c r="I27" s="7">
        <f>SUM(F27:H27)</f>
        <v>168518194</v>
      </c>
    </row>
    <row r="28" spans="1:9" ht="20.100000000000001" customHeight="1" x14ac:dyDescent="0.3">
      <c r="A28" s="47"/>
      <c r="B28" s="47"/>
      <c r="C28" s="49"/>
      <c r="D28" s="6"/>
      <c r="E28" s="6" t="s">
        <v>29</v>
      </c>
      <c r="F28" s="7">
        <v>0</v>
      </c>
      <c r="G28" s="7">
        <v>0</v>
      </c>
      <c r="H28" s="7">
        <f>SUM(H26-H27)</f>
        <v>31481806</v>
      </c>
      <c r="I28" s="7">
        <f>SUM(I26-I27)</f>
        <v>31481806</v>
      </c>
    </row>
    <row r="29" spans="1:9" ht="20.100000000000001" customHeight="1" x14ac:dyDescent="0.3">
      <c r="A29" s="47"/>
      <c r="B29" s="47"/>
      <c r="C29" s="48" t="s">
        <v>32</v>
      </c>
      <c r="D29" s="6"/>
      <c r="E29" s="6" t="s">
        <v>27</v>
      </c>
      <c r="F29" s="7">
        <v>0</v>
      </c>
      <c r="G29" s="7">
        <v>0</v>
      </c>
      <c r="H29" s="7">
        <v>2599000000</v>
      </c>
      <c r="I29" s="7">
        <f>SUM(F29:H29)</f>
        <v>2599000000</v>
      </c>
    </row>
    <row r="30" spans="1:9" ht="20.100000000000001" customHeight="1" x14ac:dyDescent="0.3">
      <c r="A30" s="47"/>
      <c r="B30" s="47"/>
      <c r="C30" s="47"/>
      <c r="D30" s="6"/>
      <c r="E30" s="6" t="s">
        <v>28</v>
      </c>
      <c r="F30" s="7">
        <v>0</v>
      </c>
      <c r="G30" s="7">
        <v>0</v>
      </c>
      <c r="H30" s="7">
        <v>4875893645</v>
      </c>
      <c r="I30" s="7">
        <f>SUM(F30:H30)</f>
        <v>4875893645</v>
      </c>
    </row>
    <row r="31" spans="1:9" ht="20.100000000000001" customHeight="1" x14ac:dyDescent="0.3">
      <c r="A31" s="47"/>
      <c r="B31" s="47"/>
      <c r="C31" s="49"/>
      <c r="D31" s="6"/>
      <c r="E31" s="6" t="s">
        <v>29</v>
      </c>
      <c r="F31" s="7">
        <v>0</v>
      </c>
      <c r="G31" s="7">
        <v>0</v>
      </c>
      <c r="H31" s="7">
        <f>SUM(H29-H30)</f>
        <v>-2276893645</v>
      </c>
      <c r="I31" s="7">
        <f>SUM(I29-I30)</f>
        <v>-2276893645</v>
      </c>
    </row>
    <row r="32" spans="1:9" ht="20.100000000000001" customHeight="1" x14ac:dyDescent="0.3">
      <c r="A32" s="47"/>
      <c r="B32" s="47" t="s">
        <v>13</v>
      </c>
      <c r="C32" s="48" t="s">
        <v>86</v>
      </c>
      <c r="D32" s="6"/>
      <c r="E32" s="6" t="s">
        <v>27</v>
      </c>
      <c r="F32" s="7">
        <f t="shared" ref="F32:I33" si="4">SUM(F26,F29)</f>
        <v>0</v>
      </c>
      <c r="G32" s="7">
        <f t="shared" si="4"/>
        <v>0</v>
      </c>
      <c r="H32" s="7">
        <f t="shared" si="4"/>
        <v>2799000000</v>
      </c>
      <c r="I32" s="7">
        <f t="shared" si="4"/>
        <v>2799000000</v>
      </c>
    </row>
    <row r="33" spans="1:9" ht="20.100000000000001" customHeight="1" x14ac:dyDescent="0.3">
      <c r="A33" s="47"/>
      <c r="B33" s="47"/>
      <c r="C33" s="47"/>
      <c r="D33" s="6"/>
      <c r="E33" s="6" t="s">
        <v>28</v>
      </c>
      <c r="F33" s="7">
        <f t="shared" si="4"/>
        <v>0</v>
      </c>
      <c r="G33" s="7">
        <f t="shared" si="4"/>
        <v>0</v>
      </c>
      <c r="H33" s="7">
        <f t="shared" si="4"/>
        <v>5044411839</v>
      </c>
      <c r="I33" s="7">
        <f t="shared" si="4"/>
        <v>5044411839</v>
      </c>
    </row>
    <row r="34" spans="1:9" ht="20.100000000000001" customHeight="1" x14ac:dyDescent="0.3">
      <c r="A34" s="47"/>
      <c r="B34" s="49"/>
      <c r="C34" s="49"/>
      <c r="D34" s="6"/>
      <c r="E34" s="6" t="s">
        <v>29</v>
      </c>
      <c r="F34" s="7">
        <v>0</v>
      </c>
      <c r="G34" s="7">
        <v>0</v>
      </c>
      <c r="H34" s="7">
        <f>SUM(H32-H33)</f>
        <v>-2245411839</v>
      </c>
      <c r="I34" s="7">
        <f>SUM(I32-I33)</f>
        <v>-2245411839</v>
      </c>
    </row>
    <row r="35" spans="1:9" ht="20.100000000000001" customHeight="1" x14ac:dyDescent="0.3">
      <c r="A35" s="47" t="s">
        <v>13</v>
      </c>
      <c r="B35" s="48"/>
      <c r="C35" s="48" t="s">
        <v>87</v>
      </c>
      <c r="D35" s="6"/>
      <c r="E35" s="6" t="s">
        <v>27</v>
      </c>
      <c r="F35" s="7">
        <f t="shared" ref="F35:I37" si="5">F32</f>
        <v>0</v>
      </c>
      <c r="G35" s="7">
        <f t="shared" si="5"/>
        <v>0</v>
      </c>
      <c r="H35" s="7">
        <f t="shared" si="5"/>
        <v>2799000000</v>
      </c>
      <c r="I35" s="7">
        <f t="shared" si="5"/>
        <v>2799000000</v>
      </c>
    </row>
    <row r="36" spans="1:9" ht="20.100000000000001" customHeight="1" x14ac:dyDescent="0.3">
      <c r="A36" s="47"/>
      <c r="B36" s="47"/>
      <c r="C36" s="47"/>
      <c r="D36" s="6"/>
      <c r="E36" s="6" t="s">
        <v>28</v>
      </c>
      <c r="F36" s="7">
        <f t="shared" si="5"/>
        <v>0</v>
      </c>
      <c r="G36" s="7">
        <f t="shared" si="5"/>
        <v>0</v>
      </c>
      <c r="H36" s="7">
        <f t="shared" si="5"/>
        <v>5044411839</v>
      </c>
      <c r="I36" s="7">
        <f t="shared" si="5"/>
        <v>5044411839</v>
      </c>
    </row>
    <row r="37" spans="1:9" ht="20.100000000000001" customHeight="1" x14ac:dyDescent="0.3">
      <c r="A37" s="49"/>
      <c r="B37" s="49"/>
      <c r="C37" s="49"/>
      <c r="D37" s="6"/>
      <c r="E37" s="6" t="s">
        <v>29</v>
      </c>
      <c r="F37" s="7">
        <f t="shared" si="5"/>
        <v>0</v>
      </c>
      <c r="G37" s="7">
        <f t="shared" si="5"/>
        <v>0</v>
      </c>
      <c r="H37" s="7">
        <f t="shared" si="5"/>
        <v>-2245411839</v>
      </c>
      <c r="I37" s="7">
        <f t="shared" si="5"/>
        <v>-2245411839</v>
      </c>
    </row>
    <row r="38" spans="1:9" ht="20.100000000000001" customHeight="1" x14ac:dyDescent="0.3">
      <c r="A38" s="48"/>
      <c r="B38" s="48"/>
      <c r="C38" s="48" t="s">
        <v>33</v>
      </c>
      <c r="D38" s="6"/>
      <c r="E38" s="6" t="s">
        <v>27</v>
      </c>
      <c r="F38" s="7">
        <v>0</v>
      </c>
      <c r="G38" s="7">
        <v>0</v>
      </c>
      <c r="H38" s="7">
        <v>0</v>
      </c>
      <c r="I38" s="7">
        <f>SUM(F38:H38)</f>
        <v>0</v>
      </c>
    </row>
    <row r="39" spans="1:9" ht="20.100000000000001" customHeight="1" x14ac:dyDescent="0.3">
      <c r="A39" s="47"/>
      <c r="B39" s="47"/>
      <c r="C39" s="47"/>
      <c r="D39" s="6"/>
      <c r="E39" s="6" t="s">
        <v>28</v>
      </c>
      <c r="F39" s="7">
        <v>0</v>
      </c>
      <c r="G39" s="7">
        <v>0</v>
      </c>
      <c r="H39" s="7">
        <v>0</v>
      </c>
      <c r="I39" s="7">
        <f>SUM(F39:H39)</f>
        <v>0</v>
      </c>
    </row>
    <row r="40" spans="1:9" ht="20.100000000000001" customHeight="1" x14ac:dyDescent="0.3">
      <c r="A40" s="47"/>
      <c r="B40" s="47"/>
      <c r="C40" s="49"/>
      <c r="D40" s="6"/>
      <c r="E40" s="6" t="s">
        <v>29</v>
      </c>
      <c r="F40" s="7">
        <v>0</v>
      </c>
      <c r="G40" s="7">
        <v>0</v>
      </c>
      <c r="H40" s="7">
        <v>0</v>
      </c>
      <c r="I40" s="7">
        <v>0</v>
      </c>
    </row>
    <row r="41" spans="1:9" ht="20.100000000000001" customHeight="1" x14ac:dyDescent="0.3">
      <c r="A41" s="47"/>
      <c r="B41" s="47" t="s">
        <v>15</v>
      </c>
      <c r="C41" s="48" t="s">
        <v>86</v>
      </c>
      <c r="D41" s="6"/>
      <c r="E41" s="6" t="s">
        <v>27</v>
      </c>
      <c r="F41" s="7">
        <f t="shared" ref="F41:F46" si="6">F38</f>
        <v>0</v>
      </c>
      <c r="G41" s="7">
        <f t="shared" ref="G41:I46" si="7">G38</f>
        <v>0</v>
      </c>
      <c r="H41" s="7">
        <f t="shared" si="7"/>
        <v>0</v>
      </c>
      <c r="I41" s="7">
        <f t="shared" si="7"/>
        <v>0</v>
      </c>
    </row>
    <row r="42" spans="1:9" ht="20.100000000000001" customHeight="1" x14ac:dyDescent="0.3">
      <c r="A42" s="47"/>
      <c r="B42" s="47"/>
      <c r="C42" s="47"/>
      <c r="D42" s="6"/>
      <c r="E42" s="6" t="s">
        <v>28</v>
      </c>
      <c r="F42" s="7">
        <f t="shared" si="6"/>
        <v>0</v>
      </c>
      <c r="G42" s="7">
        <f t="shared" si="7"/>
        <v>0</v>
      </c>
      <c r="H42" s="7">
        <f t="shared" si="7"/>
        <v>0</v>
      </c>
      <c r="I42" s="7">
        <f t="shared" si="7"/>
        <v>0</v>
      </c>
    </row>
    <row r="43" spans="1:9" ht="20.100000000000001" customHeight="1" x14ac:dyDescent="0.3">
      <c r="A43" s="47"/>
      <c r="B43" s="49"/>
      <c r="C43" s="49"/>
      <c r="D43" s="6"/>
      <c r="E43" s="6" t="s">
        <v>29</v>
      </c>
      <c r="F43" s="7">
        <f t="shared" si="6"/>
        <v>0</v>
      </c>
      <c r="G43" s="7">
        <f t="shared" si="7"/>
        <v>0</v>
      </c>
      <c r="H43" s="7">
        <f t="shared" si="7"/>
        <v>0</v>
      </c>
      <c r="I43" s="7">
        <f t="shared" si="7"/>
        <v>0</v>
      </c>
    </row>
    <row r="44" spans="1:9" ht="18.95" customHeight="1" x14ac:dyDescent="0.3">
      <c r="A44" s="47" t="s">
        <v>15</v>
      </c>
      <c r="B44" s="48"/>
      <c r="C44" s="48" t="s">
        <v>87</v>
      </c>
      <c r="D44" s="6"/>
      <c r="E44" s="6" t="s">
        <v>27</v>
      </c>
      <c r="F44" s="7">
        <f t="shared" si="6"/>
        <v>0</v>
      </c>
      <c r="G44" s="7">
        <f t="shared" si="7"/>
        <v>0</v>
      </c>
      <c r="H44" s="7">
        <f t="shared" si="7"/>
        <v>0</v>
      </c>
      <c r="I44" s="7">
        <f t="shared" si="7"/>
        <v>0</v>
      </c>
    </row>
    <row r="45" spans="1:9" ht="18.95" customHeight="1" x14ac:dyDescent="0.3">
      <c r="A45" s="47"/>
      <c r="B45" s="47"/>
      <c r="C45" s="47"/>
      <c r="D45" s="6"/>
      <c r="E45" s="6" t="s">
        <v>28</v>
      </c>
      <c r="F45" s="7">
        <f t="shared" si="6"/>
        <v>0</v>
      </c>
      <c r="G45" s="7">
        <f t="shared" si="7"/>
        <v>0</v>
      </c>
      <c r="H45" s="7">
        <f t="shared" si="7"/>
        <v>0</v>
      </c>
      <c r="I45" s="7">
        <f t="shared" si="7"/>
        <v>0</v>
      </c>
    </row>
    <row r="46" spans="1:9" ht="18.95" customHeight="1" x14ac:dyDescent="0.3">
      <c r="A46" s="49"/>
      <c r="B46" s="49"/>
      <c r="C46" s="49"/>
      <c r="D46" s="6"/>
      <c r="E46" s="6" t="s">
        <v>29</v>
      </c>
      <c r="F46" s="7">
        <f t="shared" si="6"/>
        <v>0</v>
      </c>
      <c r="G46" s="7">
        <f t="shared" si="7"/>
        <v>0</v>
      </c>
      <c r="H46" s="7">
        <f t="shared" si="7"/>
        <v>0</v>
      </c>
      <c r="I46" s="7">
        <f t="shared" si="7"/>
        <v>0</v>
      </c>
    </row>
    <row r="47" spans="1:9" ht="20.100000000000001" customHeight="1" x14ac:dyDescent="0.3">
      <c r="A47" s="48"/>
      <c r="B47" s="48"/>
      <c r="C47" s="48" t="s">
        <v>34</v>
      </c>
      <c r="D47" s="6"/>
      <c r="E47" s="6" t="s">
        <v>27</v>
      </c>
      <c r="F47" s="7">
        <v>0</v>
      </c>
      <c r="G47" s="7">
        <v>0</v>
      </c>
      <c r="H47" s="7">
        <v>0</v>
      </c>
      <c r="I47" s="7">
        <f>SUM(F47:H47)</f>
        <v>0</v>
      </c>
    </row>
    <row r="48" spans="1:9" ht="20.100000000000001" customHeight="1" x14ac:dyDescent="0.3">
      <c r="A48" s="47"/>
      <c r="B48" s="47"/>
      <c r="C48" s="47"/>
      <c r="D48" s="6"/>
      <c r="E48" s="6" t="s">
        <v>28</v>
      </c>
      <c r="F48" s="7">
        <v>0</v>
      </c>
      <c r="G48" s="7">
        <v>0</v>
      </c>
      <c r="H48" s="7">
        <v>45602494</v>
      </c>
      <c r="I48" s="7">
        <f>SUM(F48:H48)</f>
        <v>45602494</v>
      </c>
    </row>
    <row r="49" spans="1:9" ht="20.100000000000001" customHeight="1" x14ac:dyDescent="0.3">
      <c r="A49" s="47"/>
      <c r="B49" s="47"/>
      <c r="C49" s="49"/>
      <c r="D49" s="6"/>
      <c r="E49" s="6" t="s">
        <v>29</v>
      </c>
      <c r="F49" s="7">
        <v>0</v>
      </c>
      <c r="G49" s="7">
        <v>0</v>
      </c>
      <c r="H49" s="7">
        <f>SUM(H47-H48)</f>
        <v>-45602494</v>
      </c>
      <c r="I49" s="7">
        <f>SUM(I47-I48)</f>
        <v>-45602494</v>
      </c>
    </row>
    <row r="50" spans="1:9" ht="20.100000000000001" customHeight="1" x14ac:dyDescent="0.3">
      <c r="A50" s="47"/>
      <c r="B50" s="47"/>
      <c r="C50" s="48" t="s">
        <v>35</v>
      </c>
      <c r="D50" s="6"/>
      <c r="E50" s="6" t="s">
        <v>27</v>
      </c>
      <c r="F50" s="7">
        <v>0</v>
      </c>
      <c r="G50" s="7">
        <v>0</v>
      </c>
      <c r="H50" s="7">
        <v>2832601068</v>
      </c>
      <c r="I50" s="7">
        <f>SUM(F50:H50)</f>
        <v>2832601068</v>
      </c>
    </row>
    <row r="51" spans="1:9" ht="20.100000000000001" customHeight="1" x14ac:dyDescent="0.3">
      <c r="A51" s="47"/>
      <c r="B51" s="47"/>
      <c r="C51" s="47"/>
      <c r="D51" s="6"/>
      <c r="E51" s="6" t="s">
        <v>28</v>
      </c>
      <c r="F51" s="7">
        <v>0</v>
      </c>
      <c r="G51" s="7">
        <v>0</v>
      </c>
      <c r="H51" s="7">
        <v>2786998574</v>
      </c>
      <c r="I51" s="7">
        <f>SUM(F51:H51)</f>
        <v>2786998574</v>
      </c>
    </row>
    <row r="52" spans="1:9" ht="20.100000000000001" customHeight="1" x14ac:dyDescent="0.3">
      <c r="A52" s="47"/>
      <c r="B52" s="47"/>
      <c r="C52" s="49"/>
      <c r="D52" s="6"/>
      <c r="E52" s="6" t="s">
        <v>29</v>
      </c>
      <c r="F52" s="7">
        <v>0</v>
      </c>
      <c r="G52" s="7">
        <v>0</v>
      </c>
      <c r="H52" s="7">
        <f>SUM(H50-H51)</f>
        <v>45602494</v>
      </c>
      <c r="I52" s="7">
        <f>SUM(I50-I51)</f>
        <v>45602494</v>
      </c>
    </row>
    <row r="53" spans="1:9" ht="20.100000000000001" customHeight="1" x14ac:dyDescent="0.3">
      <c r="A53" s="47"/>
      <c r="B53" s="47" t="s">
        <v>18</v>
      </c>
      <c r="C53" s="48" t="s">
        <v>86</v>
      </c>
      <c r="D53" s="6"/>
      <c r="E53" s="6" t="s">
        <v>27</v>
      </c>
      <c r="F53" s="7">
        <v>0</v>
      </c>
      <c r="G53" s="7">
        <f t="shared" ref="G53:I54" si="8">SUM(G47,G50)</f>
        <v>0</v>
      </c>
      <c r="H53" s="7">
        <f t="shared" si="8"/>
        <v>2832601068</v>
      </c>
      <c r="I53" s="7">
        <f t="shared" si="8"/>
        <v>2832601068</v>
      </c>
    </row>
    <row r="54" spans="1:9" ht="20.100000000000001" customHeight="1" x14ac:dyDescent="0.3">
      <c r="A54" s="47"/>
      <c r="B54" s="47"/>
      <c r="C54" s="47"/>
      <c r="D54" s="6"/>
      <c r="E54" s="6" t="s">
        <v>28</v>
      </c>
      <c r="F54" s="7">
        <v>0</v>
      </c>
      <c r="G54" s="7">
        <f t="shared" si="8"/>
        <v>0</v>
      </c>
      <c r="H54" s="7">
        <f t="shared" si="8"/>
        <v>2832601068</v>
      </c>
      <c r="I54" s="7">
        <f t="shared" si="8"/>
        <v>2832601068</v>
      </c>
    </row>
    <row r="55" spans="1:9" ht="20.100000000000001" customHeight="1" x14ac:dyDescent="0.3">
      <c r="A55" s="47"/>
      <c r="B55" s="49"/>
      <c r="C55" s="49"/>
      <c r="D55" s="6"/>
      <c r="E55" s="6" t="s">
        <v>29</v>
      </c>
      <c r="F55" s="7">
        <v>0</v>
      </c>
      <c r="G55" s="7">
        <v>0</v>
      </c>
      <c r="H55" s="7">
        <f>SUM(H53-H54)</f>
        <v>0</v>
      </c>
      <c r="I55" s="7">
        <f>SUM(I53-I54)</f>
        <v>0</v>
      </c>
    </row>
    <row r="56" spans="1:9" ht="20.100000000000001" customHeight="1" x14ac:dyDescent="0.3">
      <c r="A56" s="47" t="s">
        <v>18</v>
      </c>
      <c r="B56" s="48"/>
      <c r="C56" s="48" t="s">
        <v>87</v>
      </c>
      <c r="D56" s="6"/>
      <c r="E56" s="6" t="s">
        <v>27</v>
      </c>
      <c r="F56" s="7">
        <f t="shared" ref="F56:I57" si="9">F53</f>
        <v>0</v>
      </c>
      <c r="G56" s="7">
        <f t="shared" si="9"/>
        <v>0</v>
      </c>
      <c r="H56" s="7">
        <f t="shared" si="9"/>
        <v>2832601068</v>
      </c>
      <c r="I56" s="7">
        <f t="shared" si="9"/>
        <v>2832601068</v>
      </c>
    </row>
    <row r="57" spans="1:9" ht="20.100000000000001" customHeight="1" x14ac:dyDescent="0.3">
      <c r="A57" s="47"/>
      <c r="B57" s="47"/>
      <c r="C57" s="47"/>
      <c r="D57" s="6"/>
      <c r="E57" s="6" t="s">
        <v>28</v>
      </c>
      <c r="F57" s="7">
        <f t="shared" si="9"/>
        <v>0</v>
      </c>
      <c r="G57" s="7">
        <f t="shared" si="9"/>
        <v>0</v>
      </c>
      <c r="H57" s="7">
        <f t="shared" si="9"/>
        <v>2832601068</v>
      </c>
      <c r="I57" s="7">
        <f t="shared" si="9"/>
        <v>2832601068</v>
      </c>
    </row>
    <row r="58" spans="1:9" ht="20.100000000000001" customHeight="1" x14ac:dyDescent="0.3">
      <c r="A58" s="49"/>
      <c r="B58" s="49"/>
      <c r="C58" s="49"/>
      <c r="D58" s="6"/>
      <c r="E58" s="6" t="s">
        <v>29</v>
      </c>
      <c r="F58" s="7">
        <f>F55</f>
        <v>0</v>
      </c>
      <c r="G58" s="7">
        <f>G55</f>
        <v>0</v>
      </c>
      <c r="H58" s="7">
        <f>SUM(H56-H57)</f>
        <v>0</v>
      </c>
      <c r="I58" s="7">
        <f>SUM(I56-I57)</f>
        <v>0</v>
      </c>
    </row>
    <row r="59" spans="1:9" ht="20.100000000000001" customHeight="1" x14ac:dyDescent="0.3">
      <c r="A59" s="48"/>
      <c r="B59" s="48"/>
      <c r="C59" s="48" t="s">
        <v>36</v>
      </c>
      <c r="D59" s="6"/>
      <c r="E59" s="6" t="s">
        <v>27</v>
      </c>
      <c r="F59" s="7">
        <v>0</v>
      </c>
      <c r="G59" s="7">
        <v>0</v>
      </c>
      <c r="H59" s="7">
        <v>55000000</v>
      </c>
      <c r="I59" s="7">
        <f>SUM(F59:H59)</f>
        <v>55000000</v>
      </c>
    </row>
    <row r="60" spans="1:9" ht="20.100000000000001" customHeight="1" x14ac:dyDescent="0.3">
      <c r="A60" s="47"/>
      <c r="B60" s="47"/>
      <c r="C60" s="47"/>
      <c r="D60" s="6"/>
      <c r="E60" s="6" t="s">
        <v>28</v>
      </c>
      <c r="F60" s="7">
        <v>0</v>
      </c>
      <c r="G60" s="7">
        <v>0</v>
      </c>
      <c r="H60" s="7">
        <v>47213240</v>
      </c>
      <c r="I60" s="7">
        <f>SUM(F60:H60)</f>
        <v>47213240</v>
      </c>
    </row>
    <row r="61" spans="1:9" ht="20.100000000000001" customHeight="1" x14ac:dyDescent="0.3">
      <c r="A61" s="47"/>
      <c r="B61" s="47"/>
      <c r="C61" s="49"/>
      <c r="D61" s="6"/>
      <c r="E61" s="6" t="s">
        <v>29</v>
      </c>
      <c r="F61" s="7">
        <v>0</v>
      </c>
      <c r="G61" s="7">
        <v>0</v>
      </c>
      <c r="H61" s="7">
        <f>SUM(H59-H60)</f>
        <v>7786760</v>
      </c>
      <c r="I61" s="7">
        <f>SUM(I59-I60)</f>
        <v>7786760</v>
      </c>
    </row>
    <row r="62" spans="1:9" ht="20.100000000000001" customHeight="1" x14ac:dyDescent="0.3">
      <c r="A62" s="47"/>
      <c r="B62" s="47"/>
      <c r="C62" s="48" t="s">
        <v>37</v>
      </c>
      <c r="D62" s="6"/>
      <c r="E62" s="6" t="s">
        <v>27</v>
      </c>
      <c r="F62" s="7">
        <v>0</v>
      </c>
      <c r="G62" s="7">
        <v>0</v>
      </c>
      <c r="H62" s="7">
        <v>6398932</v>
      </c>
      <c r="I62" s="7">
        <f>SUM(F62:H62)</f>
        <v>6398932</v>
      </c>
    </row>
    <row r="63" spans="1:9" ht="20.100000000000001" customHeight="1" x14ac:dyDescent="0.3">
      <c r="A63" s="47"/>
      <c r="B63" s="47"/>
      <c r="C63" s="47"/>
      <c r="D63" s="6"/>
      <c r="E63" s="6" t="s">
        <v>28</v>
      </c>
      <c r="F63" s="7">
        <v>0</v>
      </c>
      <c r="G63" s="7">
        <v>0</v>
      </c>
      <c r="H63" s="7">
        <v>11666580</v>
      </c>
      <c r="I63" s="7">
        <f>SUM(F63:H63)</f>
        <v>11666580</v>
      </c>
    </row>
    <row r="64" spans="1:9" ht="20.100000000000001" customHeight="1" x14ac:dyDescent="0.3">
      <c r="A64" s="47"/>
      <c r="B64" s="47"/>
      <c r="C64" s="49"/>
      <c r="D64" s="6"/>
      <c r="E64" s="6" t="s">
        <v>29</v>
      </c>
      <c r="F64" s="7">
        <v>0</v>
      </c>
      <c r="G64" s="7">
        <v>0</v>
      </c>
      <c r="H64" s="7">
        <f>SUM(H62-H63)</f>
        <v>-5267648</v>
      </c>
      <c r="I64" s="7">
        <f>SUM(I62-I63)</f>
        <v>-5267648</v>
      </c>
    </row>
    <row r="65" spans="1:9" ht="20.100000000000001" customHeight="1" x14ac:dyDescent="0.3">
      <c r="A65" s="47"/>
      <c r="B65" s="47" t="s">
        <v>20</v>
      </c>
      <c r="C65" s="48" t="s">
        <v>86</v>
      </c>
      <c r="D65" s="6"/>
      <c r="E65" s="6" t="s">
        <v>27</v>
      </c>
      <c r="F65" s="7">
        <v>0</v>
      </c>
      <c r="G65" s="7">
        <f t="shared" ref="G65:I66" si="10">SUM(G59,G62)</f>
        <v>0</v>
      </c>
      <c r="H65" s="7">
        <f t="shared" si="10"/>
        <v>61398932</v>
      </c>
      <c r="I65" s="7">
        <f t="shared" si="10"/>
        <v>61398932</v>
      </c>
    </row>
    <row r="66" spans="1:9" ht="20.100000000000001" customHeight="1" x14ac:dyDescent="0.3">
      <c r="A66" s="47"/>
      <c r="B66" s="47"/>
      <c r="C66" s="47"/>
      <c r="D66" s="6"/>
      <c r="E66" s="6" t="s">
        <v>28</v>
      </c>
      <c r="F66" s="7">
        <v>0</v>
      </c>
      <c r="G66" s="7">
        <f t="shared" si="10"/>
        <v>0</v>
      </c>
      <c r="H66" s="7">
        <f t="shared" si="10"/>
        <v>58879820</v>
      </c>
      <c r="I66" s="7">
        <f t="shared" si="10"/>
        <v>58879820</v>
      </c>
    </row>
    <row r="67" spans="1:9" ht="20.100000000000001" customHeight="1" x14ac:dyDescent="0.3">
      <c r="A67" s="47"/>
      <c r="B67" s="49"/>
      <c r="C67" s="49"/>
      <c r="D67" s="6"/>
      <c r="E67" s="6" t="s">
        <v>29</v>
      </c>
      <c r="F67" s="7">
        <v>0</v>
      </c>
      <c r="G67" s="7">
        <v>0</v>
      </c>
      <c r="H67" s="7">
        <f>SUM(H65-H66)</f>
        <v>2519112</v>
      </c>
      <c r="I67" s="7">
        <f>SUM(I65-I66)</f>
        <v>2519112</v>
      </c>
    </row>
    <row r="68" spans="1:9" ht="20.100000000000001" customHeight="1" x14ac:dyDescent="0.3">
      <c r="A68" s="47" t="s">
        <v>20</v>
      </c>
      <c r="B68" s="48"/>
      <c r="C68" s="48" t="s">
        <v>87</v>
      </c>
      <c r="D68" s="6"/>
      <c r="E68" s="6" t="s">
        <v>27</v>
      </c>
      <c r="F68" s="7">
        <f t="shared" ref="F68:I69" si="11">F65</f>
        <v>0</v>
      </c>
      <c r="G68" s="7">
        <f t="shared" si="11"/>
        <v>0</v>
      </c>
      <c r="H68" s="7">
        <f t="shared" si="11"/>
        <v>61398932</v>
      </c>
      <c r="I68" s="7">
        <f t="shared" si="11"/>
        <v>61398932</v>
      </c>
    </row>
    <row r="69" spans="1:9" ht="20.100000000000001" customHeight="1" x14ac:dyDescent="0.3">
      <c r="A69" s="47"/>
      <c r="B69" s="47"/>
      <c r="C69" s="47"/>
      <c r="D69" s="6"/>
      <c r="E69" s="6" t="s">
        <v>28</v>
      </c>
      <c r="F69" s="7">
        <f t="shared" si="11"/>
        <v>0</v>
      </c>
      <c r="G69" s="7">
        <f t="shared" si="11"/>
        <v>0</v>
      </c>
      <c r="H69" s="7">
        <f t="shared" si="11"/>
        <v>58879820</v>
      </c>
      <c r="I69" s="7">
        <f t="shared" si="11"/>
        <v>58879820</v>
      </c>
    </row>
    <row r="70" spans="1:9" ht="20.100000000000001" customHeight="1" x14ac:dyDescent="0.3">
      <c r="A70" s="49"/>
      <c r="B70" s="49"/>
      <c r="C70" s="49"/>
      <c r="D70" s="6"/>
      <c r="E70" s="6" t="s">
        <v>29</v>
      </c>
      <c r="F70" s="7">
        <f>F67</f>
        <v>0</v>
      </c>
      <c r="G70" s="7">
        <f>G67</f>
        <v>0</v>
      </c>
      <c r="H70" s="7">
        <f>SUM(H68-H69)</f>
        <v>2519112</v>
      </c>
      <c r="I70" s="7">
        <f>SUM(I68-I69)</f>
        <v>2519112</v>
      </c>
    </row>
    <row r="71" spans="1:9" ht="20.100000000000001" customHeight="1" x14ac:dyDescent="0.3">
      <c r="A71" s="50" t="s">
        <v>38</v>
      </c>
      <c r="B71" s="51"/>
      <c r="C71" s="51"/>
      <c r="D71" s="52"/>
      <c r="E71" s="28" t="s">
        <v>27</v>
      </c>
      <c r="F71" s="29">
        <f t="shared" ref="F71:I72" si="12">SUM(F11,F23,F35,F44,F56,F68)</f>
        <v>0</v>
      </c>
      <c r="G71" s="29">
        <f t="shared" si="12"/>
        <v>0</v>
      </c>
      <c r="H71" s="29">
        <f t="shared" si="12"/>
        <v>5693000000</v>
      </c>
      <c r="I71" s="29">
        <f t="shared" si="12"/>
        <v>5693000000</v>
      </c>
    </row>
    <row r="72" spans="1:9" ht="20.100000000000001" customHeight="1" x14ac:dyDescent="0.3">
      <c r="A72" s="53"/>
      <c r="B72" s="54"/>
      <c r="C72" s="54"/>
      <c r="D72" s="55"/>
      <c r="E72" s="8" t="s">
        <v>28</v>
      </c>
      <c r="F72" s="29">
        <f t="shared" si="12"/>
        <v>0</v>
      </c>
      <c r="G72" s="29">
        <f t="shared" si="12"/>
        <v>0</v>
      </c>
      <c r="H72" s="29">
        <f t="shared" si="12"/>
        <v>7935892727</v>
      </c>
      <c r="I72" s="29">
        <f t="shared" si="12"/>
        <v>7935892727</v>
      </c>
    </row>
    <row r="73" spans="1:9" ht="20.100000000000001" customHeight="1" x14ac:dyDescent="0.3">
      <c r="A73" s="56"/>
      <c r="B73" s="57"/>
      <c r="C73" s="57"/>
      <c r="D73" s="58"/>
      <c r="E73" s="8" t="s">
        <v>29</v>
      </c>
      <c r="F73" s="29">
        <v>0</v>
      </c>
      <c r="G73" s="29">
        <v>0</v>
      </c>
      <c r="H73" s="29">
        <f>SUM(H71-H72)</f>
        <v>-2242892727</v>
      </c>
      <c r="I73" s="29">
        <f>SUM(I71-I72)</f>
        <v>-2242892727</v>
      </c>
    </row>
  </sheetData>
  <mergeCells count="74">
    <mergeCell ref="A71:D73"/>
    <mergeCell ref="A65:A67"/>
    <mergeCell ref="B65:B67"/>
    <mergeCell ref="C65:C67"/>
    <mergeCell ref="A68:A70"/>
    <mergeCell ref="B68:B70"/>
    <mergeCell ref="C68:C70"/>
    <mergeCell ref="A59:A61"/>
    <mergeCell ref="B59:B61"/>
    <mergeCell ref="C59:C61"/>
    <mergeCell ref="A62:A64"/>
    <mergeCell ref="B62:B64"/>
    <mergeCell ref="C62:C64"/>
    <mergeCell ref="A53:A55"/>
    <mergeCell ref="B53:B55"/>
    <mergeCell ref="C53:C55"/>
    <mergeCell ref="A56:A58"/>
    <mergeCell ref="B56:B58"/>
    <mergeCell ref="C56:C58"/>
    <mergeCell ref="A47:A49"/>
    <mergeCell ref="B47:B49"/>
    <mergeCell ref="C47:C49"/>
    <mergeCell ref="A50:A52"/>
    <mergeCell ref="B50:B52"/>
    <mergeCell ref="C50:C52"/>
    <mergeCell ref="A41:A43"/>
    <mergeCell ref="B41:B43"/>
    <mergeCell ref="C41:C43"/>
    <mergeCell ref="A44:A46"/>
    <mergeCell ref="B44:B46"/>
    <mergeCell ref="C44:C46"/>
    <mergeCell ref="A35:A37"/>
    <mergeCell ref="B35:B37"/>
    <mergeCell ref="C35:C37"/>
    <mergeCell ref="A38:A40"/>
    <mergeCell ref="B38:B40"/>
    <mergeCell ref="C38:C40"/>
    <mergeCell ref="A29:A31"/>
    <mergeCell ref="B29:B31"/>
    <mergeCell ref="C29:C31"/>
    <mergeCell ref="A32:A34"/>
    <mergeCell ref="B32:B34"/>
    <mergeCell ref="C32:C34"/>
    <mergeCell ref="A23:A25"/>
    <mergeCell ref="B23:B25"/>
    <mergeCell ref="C23:C25"/>
    <mergeCell ref="A26:A28"/>
    <mergeCell ref="B26:B28"/>
    <mergeCell ref="C26:C28"/>
    <mergeCell ref="A17:A19"/>
    <mergeCell ref="B17:B19"/>
    <mergeCell ref="C17:C19"/>
    <mergeCell ref="A20:A22"/>
    <mergeCell ref="B20:B22"/>
    <mergeCell ref="C20:C22"/>
    <mergeCell ref="A11:A13"/>
    <mergeCell ref="B11:B13"/>
    <mergeCell ref="C11:C13"/>
    <mergeCell ref="A14:A16"/>
    <mergeCell ref="B14:B16"/>
    <mergeCell ref="C14:C16"/>
    <mergeCell ref="A5:A7"/>
    <mergeCell ref="B5:B7"/>
    <mergeCell ref="C5:C7"/>
    <mergeCell ref="A8:A10"/>
    <mergeCell ref="B8:B10"/>
    <mergeCell ref="C8:C10"/>
    <mergeCell ref="A1:I2"/>
    <mergeCell ref="I3:I4"/>
    <mergeCell ref="A3:D3"/>
    <mergeCell ref="E3:E4"/>
    <mergeCell ref="F3:F4"/>
    <mergeCell ref="G3:G4"/>
    <mergeCell ref="H3:H4"/>
  </mergeCells>
  <phoneticPr fontId="1" type="noConversion"/>
  <pageMargins left="0.39370078740157483" right="0.27559055118110237" top="0.59" bottom="0.4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workbookViewId="0">
      <selection activeCell="G18" sqref="G18"/>
    </sheetView>
  </sheetViews>
  <sheetFormatPr defaultRowHeight="13.5" x14ac:dyDescent="0.3"/>
  <cols>
    <col min="1" max="2" width="6.625" style="3" customWidth="1"/>
    <col min="3" max="3" width="10.625" style="14" customWidth="1"/>
    <col min="4" max="4" width="0" style="3" hidden="1" customWidth="1"/>
    <col min="5" max="5" width="5.625" style="3" customWidth="1"/>
    <col min="6" max="9" width="14.625" style="3" customWidth="1"/>
    <col min="10" max="16384" width="9" style="3"/>
  </cols>
  <sheetData>
    <row r="1" spans="1:9" ht="20.100000000000001" customHeight="1" x14ac:dyDescent="0.3">
      <c r="A1" s="40" t="s">
        <v>67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1"/>
      <c r="B2" s="41"/>
      <c r="C2" s="41"/>
      <c r="D2" s="41"/>
      <c r="E2" s="41"/>
      <c r="F2" s="41"/>
      <c r="G2" s="41"/>
      <c r="H2" s="41"/>
      <c r="I2" s="41"/>
    </row>
    <row r="3" spans="1:9" ht="20.100000000000001" customHeight="1" x14ac:dyDescent="0.3">
      <c r="A3" s="60" t="s">
        <v>43</v>
      </c>
      <c r="B3" s="61"/>
      <c r="C3" s="61"/>
      <c r="D3" s="62"/>
      <c r="E3" s="63" t="s">
        <v>25</v>
      </c>
      <c r="F3" s="63" t="s">
        <v>61</v>
      </c>
      <c r="G3" s="63" t="s">
        <v>41</v>
      </c>
      <c r="H3" s="63" t="s">
        <v>26</v>
      </c>
      <c r="I3" s="63" t="s">
        <v>40</v>
      </c>
    </row>
    <row r="4" spans="1:9" ht="20.100000000000001" customHeight="1" x14ac:dyDescent="0.3">
      <c r="A4" s="6" t="s">
        <v>3</v>
      </c>
      <c r="B4" s="6" t="s">
        <v>4</v>
      </c>
      <c r="C4" s="10" t="s">
        <v>24</v>
      </c>
      <c r="D4" s="6"/>
      <c r="E4" s="64"/>
      <c r="F4" s="64"/>
      <c r="G4" s="64"/>
      <c r="H4" s="64"/>
      <c r="I4" s="64"/>
    </row>
    <row r="5" spans="1:9" ht="20.100000000000001" customHeight="1" x14ac:dyDescent="0.3">
      <c r="A5" s="63"/>
      <c r="B5" s="63"/>
      <c r="C5" s="48" t="s">
        <v>60</v>
      </c>
      <c r="D5" s="11"/>
      <c r="E5" s="11" t="s">
        <v>27</v>
      </c>
      <c r="F5" s="12">
        <v>0</v>
      </c>
      <c r="G5" s="12">
        <v>0</v>
      </c>
      <c r="H5" s="12">
        <v>314436000</v>
      </c>
      <c r="I5" s="12">
        <f>SUM(F5:H5)</f>
        <v>314436000</v>
      </c>
    </row>
    <row r="6" spans="1:9" ht="20.100000000000001" customHeight="1" x14ac:dyDescent="0.3">
      <c r="A6" s="59"/>
      <c r="B6" s="59"/>
      <c r="C6" s="47"/>
      <c r="D6" s="6"/>
      <c r="E6" s="6" t="s">
        <v>28</v>
      </c>
      <c r="F6" s="7">
        <v>0</v>
      </c>
      <c r="G6" s="7">
        <v>0</v>
      </c>
      <c r="H6" s="7">
        <v>245539059</v>
      </c>
      <c r="I6" s="12">
        <f>SUM(F6:H6)</f>
        <v>245539059</v>
      </c>
    </row>
    <row r="7" spans="1:9" ht="20.100000000000001" customHeight="1" x14ac:dyDescent="0.3">
      <c r="A7" s="59"/>
      <c r="B7" s="59"/>
      <c r="C7" s="49"/>
      <c r="D7" s="6"/>
      <c r="E7" s="6" t="s">
        <v>29</v>
      </c>
      <c r="F7" s="7">
        <v>0</v>
      </c>
      <c r="G7" s="7">
        <v>0</v>
      </c>
      <c r="H7" s="7">
        <f>SUM(H5-H6)</f>
        <v>68896941</v>
      </c>
      <c r="I7" s="7">
        <f>SUM(I5-I6)</f>
        <v>68896941</v>
      </c>
    </row>
    <row r="8" spans="1:9" ht="20.100000000000001" customHeight="1" x14ac:dyDescent="0.3">
      <c r="A8" s="59"/>
      <c r="B8" s="59"/>
      <c r="C8" s="48" t="s">
        <v>59</v>
      </c>
      <c r="D8" s="6"/>
      <c r="E8" s="6" t="s">
        <v>27</v>
      </c>
      <c r="F8" s="12">
        <v>0</v>
      </c>
      <c r="G8" s="12">
        <v>0</v>
      </c>
      <c r="H8" s="12">
        <v>86760120</v>
      </c>
      <c r="I8" s="12">
        <f>SUM(F8:H8)</f>
        <v>86760120</v>
      </c>
    </row>
    <row r="9" spans="1:9" ht="20.100000000000001" customHeight="1" x14ac:dyDescent="0.3">
      <c r="A9" s="59"/>
      <c r="B9" s="59"/>
      <c r="C9" s="47"/>
      <c r="D9" s="6"/>
      <c r="E9" s="6" t="s">
        <v>28</v>
      </c>
      <c r="F9" s="7">
        <v>0</v>
      </c>
      <c r="G9" s="7">
        <v>0</v>
      </c>
      <c r="H9" s="7">
        <v>58684078</v>
      </c>
      <c r="I9" s="12">
        <f>SUM(F9:H9)</f>
        <v>58684078</v>
      </c>
    </row>
    <row r="10" spans="1:9" ht="20.100000000000001" customHeight="1" x14ac:dyDescent="0.3">
      <c r="A10" s="59"/>
      <c r="B10" s="59"/>
      <c r="C10" s="49"/>
      <c r="D10" s="6"/>
      <c r="E10" s="6" t="s">
        <v>29</v>
      </c>
      <c r="F10" s="7">
        <v>0</v>
      </c>
      <c r="G10" s="7">
        <v>0</v>
      </c>
      <c r="H10" s="7">
        <f>SUM(H8-H9)</f>
        <v>28076042</v>
      </c>
      <c r="I10" s="7">
        <f>SUM(I8-I9)</f>
        <v>28076042</v>
      </c>
    </row>
    <row r="11" spans="1:9" ht="20.100000000000001" customHeight="1" x14ac:dyDescent="0.3">
      <c r="A11" s="59"/>
      <c r="B11" s="59"/>
      <c r="C11" s="48" t="s">
        <v>68</v>
      </c>
      <c r="D11" s="6"/>
      <c r="E11" s="6" t="s">
        <v>27</v>
      </c>
      <c r="F11" s="12">
        <v>0</v>
      </c>
      <c r="G11" s="12">
        <v>0</v>
      </c>
      <c r="H11" s="12">
        <v>21600000</v>
      </c>
      <c r="I11" s="12">
        <f>SUM(F11:H11)</f>
        <v>21600000</v>
      </c>
    </row>
    <row r="12" spans="1:9" ht="20.100000000000001" customHeight="1" x14ac:dyDescent="0.3">
      <c r="A12" s="59"/>
      <c r="B12" s="59"/>
      <c r="C12" s="47"/>
      <c r="D12" s="6"/>
      <c r="E12" s="6" t="s">
        <v>28</v>
      </c>
      <c r="F12" s="7">
        <v>0</v>
      </c>
      <c r="G12" s="7">
        <v>0</v>
      </c>
      <c r="H12" s="7">
        <v>945680</v>
      </c>
      <c r="I12" s="12">
        <f>SUM(F12:H12)</f>
        <v>945680</v>
      </c>
    </row>
    <row r="13" spans="1:9" ht="20.100000000000001" customHeight="1" x14ac:dyDescent="0.3">
      <c r="A13" s="59"/>
      <c r="B13" s="59"/>
      <c r="C13" s="49"/>
      <c r="D13" s="6"/>
      <c r="E13" s="6" t="s">
        <v>29</v>
      </c>
      <c r="F13" s="7">
        <v>0</v>
      </c>
      <c r="G13" s="7">
        <v>0</v>
      </c>
      <c r="H13" s="7">
        <f>SUM(H11-H12)</f>
        <v>20654320</v>
      </c>
      <c r="I13" s="7">
        <f>SUM(I11-I12)</f>
        <v>20654320</v>
      </c>
    </row>
    <row r="14" spans="1:9" ht="20.100000000000001" customHeight="1" x14ac:dyDescent="0.3">
      <c r="A14" s="59"/>
      <c r="B14" s="59"/>
      <c r="C14" s="48" t="s">
        <v>58</v>
      </c>
      <c r="D14" s="6"/>
      <c r="E14" s="6" t="s">
        <v>27</v>
      </c>
      <c r="F14" s="12">
        <v>0</v>
      </c>
      <c r="G14" s="12">
        <v>0</v>
      </c>
      <c r="H14" s="12">
        <v>33433250</v>
      </c>
      <c r="I14" s="12">
        <f>SUM(F14:H14)</f>
        <v>33433250</v>
      </c>
    </row>
    <row r="15" spans="1:9" ht="20.100000000000001" customHeight="1" x14ac:dyDescent="0.3">
      <c r="A15" s="59"/>
      <c r="B15" s="59"/>
      <c r="C15" s="47"/>
      <c r="D15" s="6"/>
      <c r="E15" s="6" t="s">
        <v>28</v>
      </c>
      <c r="F15" s="7">
        <v>0</v>
      </c>
      <c r="G15" s="7">
        <v>0</v>
      </c>
      <c r="H15" s="7">
        <v>21531767</v>
      </c>
      <c r="I15" s="12">
        <f>SUM(F15:H15)</f>
        <v>21531767</v>
      </c>
    </row>
    <row r="16" spans="1:9" ht="20.100000000000001" customHeight="1" x14ac:dyDescent="0.3">
      <c r="A16" s="59"/>
      <c r="B16" s="59"/>
      <c r="C16" s="49"/>
      <c r="D16" s="6"/>
      <c r="E16" s="6" t="s">
        <v>29</v>
      </c>
      <c r="F16" s="7">
        <v>0</v>
      </c>
      <c r="G16" s="7">
        <v>0</v>
      </c>
      <c r="H16" s="7">
        <f>SUM(H14-H15)</f>
        <v>11901483</v>
      </c>
      <c r="I16" s="7">
        <f>SUM(I14-I15)</f>
        <v>11901483</v>
      </c>
    </row>
    <row r="17" spans="1:9" ht="20.100000000000001" customHeight="1" x14ac:dyDescent="0.3">
      <c r="A17" s="59"/>
      <c r="B17" s="59"/>
      <c r="C17" s="48" t="s">
        <v>57</v>
      </c>
      <c r="D17" s="6"/>
      <c r="E17" s="6" t="s">
        <v>27</v>
      </c>
      <c r="F17" s="12">
        <v>0</v>
      </c>
      <c r="G17" s="12">
        <v>0</v>
      </c>
      <c r="H17" s="12">
        <v>37311620</v>
      </c>
      <c r="I17" s="12">
        <f>SUM(F17:H17)</f>
        <v>37311620</v>
      </c>
    </row>
    <row r="18" spans="1:9" ht="20.100000000000001" customHeight="1" x14ac:dyDescent="0.3">
      <c r="A18" s="59"/>
      <c r="B18" s="59"/>
      <c r="C18" s="47"/>
      <c r="D18" s="6"/>
      <c r="E18" s="6" t="s">
        <v>28</v>
      </c>
      <c r="F18" s="7">
        <v>0</v>
      </c>
      <c r="G18" s="7">
        <v>0</v>
      </c>
      <c r="H18" s="7">
        <v>25557190</v>
      </c>
      <c r="I18" s="12">
        <f>SUM(F18:H18)</f>
        <v>25557190</v>
      </c>
    </row>
    <row r="19" spans="1:9" ht="20.100000000000001" customHeight="1" x14ac:dyDescent="0.3">
      <c r="A19" s="59"/>
      <c r="B19" s="59"/>
      <c r="C19" s="49"/>
      <c r="D19" s="6"/>
      <c r="E19" s="6" t="s">
        <v>29</v>
      </c>
      <c r="F19" s="7">
        <v>0</v>
      </c>
      <c r="G19" s="7">
        <v>0</v>
      </c>
      <c r="H19" s="7">
        <f>SUM(H17-H18)</f>
        <v>11754430</v>
      </c>
      <c r="I19" s="7">
        <f>SUM(I17-I18)</f>
        <v>11754430</v>
      </c>
    </row>
    <row r="20" spans="1:9" ht="20.100000000000001" customHeight="1" x14ac:dyDescent="0.3">
      <c r="A20" s="59"/>
      <c r="B20" s="59"/>
      <c r="C20" s="48" t="s">
        <v>56</v>
      </c>
      <c r="D20" s="6"/>
      <c r="E20" s="6" t="s">
        <v>27</v>
      </c>
      <c r="F20" s="12">
        <v>0</v>
      </c>
      <c r="G20" s="12">
        <v>0</v>
      </c>
      <c r="H20" s="12">
        <v>13200000</v>
      </c>
      <c r="I20" s="12">
        <f>SUM(F20:H20)</f>
        <v>13200000</v>
      </c>
    </row>
    <row r="21" spans="1:9" ht="20.100000000000001" customHeight="1" x14ac:dyDescent="0.3">
      <c r="A21" s="59"/>
      <c r="B21" s="59"/>
      <c r="C21" s="47"/>
      <c r="D21" s="6"/>
      <c r="E21" s="6" t="s">
        <v>28</v>
      </c>
      <c r="F21" s="7">
        <v>0</v>
      </c>
      <c r="G21" s="7">
        <v>0</v>
      </c>
      <c r="H21" s="7">
        <v>7211120</v>
      </c>
      <c r="I21" s="12">
        <f>SUM(F21:H21)</f>
        <v>7211120</v>
      </c>
    </row>
    <row r="22" spans="1:9" ht="20.100000000000001" customHeight="1" x14ac:dyDescent="0.3">
      <c r="A22" s="59"/>
      <c r="B22" s="59"/>
      <c r="C22" s="49"/>
      <c r="D22" s="6"/>
      <c r="E22" s="6" t="s">
        <v>29</v>
      </c>
      <c r="F22" s="7">
        <v>0</v>
      </c>
      <c r="G22" s="7">
        <v>0</v>
      </c>
      <c r="H22" s="7">
        <f>SUM(H20-H21)</f>
        <v>5988880</v>
      </c>
      <c r="I22" s="7">
        <f>SUM(I20-I21)</f>
        <v>5988880</v>
      </c>
    </row>
    <row r="23" spans="1:9" ht="20.100000000000001" customHeight="1" x14ac:dyDescent="0.3">
      <c r="A23" s="59"/>
      <c r="B23" s="59" t="s">
        <v>10</v>
      </c>
      <c r="C23" s="48" t="s">
        <v>88</v>
      </c>
      <c r="D23" s="6"/>
      <c r="E23" s="6" t="s">
        <v>27</v>
      </c>
      <c r="F23" s="7">
        <f t="shared" ref="F23:I24" si="0">SUM(F5,F8,F11,F14,F17,F20)</f>
        <v>0</v>
      </c>
      <c r="G23" s="7">
        <f t="shared" si="0"/>
        <v>0</v>
      </c>
      <c r="H23" s="7">
        <f t="shared" si="0"/>
        <v>506740990</v>
      </c>
      <c r="I23" s="7">
        <f t="shared" si="0"/>
        <v>506740990</v>
      </c>
    </row>
    <row r="24" spans="1:9" ht="20.100000000000001" customHeight="1" x14ac:dyDescent="0.3">
      <c r="A24" s="59"/>
      <c r="B24" s="59"/>
      <c r="C24" s="47"/>
      <c r="D24" s="6"/>
      <c r="E24" s="6" t="s">
        <v>28</v>
      </c>
      <c r="F24" s="7">
        <f t="shared" si="0"/>
        <v>0</v>
      </c>
      <c r="G24" s="7">
        <f t="shared" si="0"/>
        <v>0</v>
      </c>
      <c r="H24" s="7">
        <f t="shared" si="0"/>
        <v>359468894</v>
      </c>
      <c r="I24" s="7">
        <f t="shared" si="0"/>
        <v>359468894</v>
      </c>
    </row>
    <row r="25" spans="1:9" ht="20.100000000000001" customHeight="1" x14ac:dyDescent="0.3">
      <c r="A25" s="59"/>
      <c r="B25" s="64"/>
      <c r="C25" s="49"/>
      <c r="D25" s="6"/>
      <c r="E25" s="6" t="s">
        <v>29</v>
      </c>
      <c r="F25" s="7">
        <v>0</v>
      </c>
      <c r="G25" s="7">
        <v>0</v>
      </c>
      <c r="H25" s="7">
        <f>SUM(H23-H24)</f>
        <v>147272096</v>
      </c>
      <c r="I25" s="7">
        <f>SUM(I23-I24)</f>
        <v>147272096</v>
      </c>
    </row>
    <row r="26" spans="1:9" ht="20.100000000000001" customHeight="1" x14ac:dyDescent="0.3">
      <c r="A26" s="59"/>
      <c r="B26" s="63"/>
      <c r="C26" s="48" t="s">
        <v>55</v>
      </c>
      <c r="D26" s="6"/>
      <c r="E26" s="6" t="s">
        <v>27</v>
      </c>
      <c r="F26" s="12">
        <v>0</v>
      </c>
      <c r="G26" s="12">
        <v>0</v>
      </c>
      <c r="H26" s="12">
        <v>10000000</v>
      </c>
      <c r="I26" s="12">
        <f>SUM(F26:H26)</f>
        <v>10000000</v>
      </c>
    </row>
    <row r="27" spans="1:9" ht="20.100000000000001" customHeight="1" x14ac:dyDescent="0.3">
      <c r="A27" s="59"/>
      <c r="B27" s="59"/>
      <c r="C27" s="47"/>
      <c r="D27" s="6"/>
      <c r="E27" s="6" t="s">
        <v>28</v>
      </c>
      <c r="F27" s="7">
        <v>0</v>
      </c>
      <c r="G27" s="7">
        <v>0</v>
      </c>
      <c r="H27" s="7">
        <v>3720860</v>
      </c>
      <c r="I27" s="12">
        <f>SUM(F27:H27)</f>
        <v>3720860</v>
      </c>
    </row>
    <row r="28" spans="1:9" ht="20.100000000000001" customHeight="1" x14ac:dyDescent="0.3">
      <c r="A28" s="59"/>
      <c r="B28" s="59"/>
      <c r="C28" s="49"/>
      <c r="D28" s="6"/>
      <c r="E28" s="6" t="s">
        <v>29</v>
      </c>
      <c r="F28" s="7">
        <v>0</v>
      </c>
      <c r="G28" s="7">
        <v>0</v>
      </c>
      <c r="H28" s="7">
        <f>SUM(H26-H27)</f>
        <v>6279140</v>
      </c>
      <c r="I28" s="7">
        <f>SUM(I26-I27)</f>
        <v>6279140</v>
      </c>
    </row>
    <row r="29" spans="1:9" ht="20.100000000000001" customHeight="1" x14ac:dyDescent="0.3">
      <c r="A29" s="59"/>
      <c r="B29" s="59"/>
      <c r="C29" s="48" t="s">
        <v>54</v>
      </c>
      <c r="D29" s="6"/>
      <c r="E29" s="6" t="s">
        <v>27</v>
      </c>
      <c r="F29" s="12">
        <v>0</v>
      </c>
      <c r="G29" s="12">
        <v>0</v>
      </c>
      <c r="H29" s="12">
        <v>10000000</v>
      </c>
      <c r="I29" s="12">
        <f>SUM(F29:H29)</f>
        <v>10000000</v>
      </c>
    </row>
    <row r="30" spans="1:9" ht="20.100000000000001" customHeight="1" x14ac:dyDescent="0.3">
      <c r="A30" s="59"/>
      <c r="B30" s="59"/>
      <c r="C30" s="47"/>
      <c r="D30" s="6"/>
      <c r="E30" s="6" t="s">
        <v>28</v>
      </c>
      <c r="F30" s="7">
        <v>0</v>
      </c>
      <c r="G30" s="7">
        <v>0</v>
      </c>
      <c r="H30" s="7">
        <v>1288310</v>
      </c>
      <c r="I30" s="12">
        <f>SUM(F30:H30)</f>
        <v>1288310</v>
      </c>
    </row>
    <row r="31" spans="1:9" ht="20.100000000000001" customHeight="1" x14ac:dyDescent="0.3">
      <c r="A31" s="59"/>
      <c r="B31" s="59"/>
      <c r="C31" s="49"/>
      <c r="D31" s="6"/>
      <c r="E31" s="6" t="s">
        <v>29</v>
      </c>
      <c r="F31" s="7">
        <v>0</v>
      </c>
      <c r="G31" s="7">
        <v>0</v>
      </c>
      <c r="H31" s="7">
        <f>SUM(H29-H30)</f>
        <v>8711690</v>
      </c>
      <c r="I31" s="7">
        <f>SUM(I29-I30)</f>
        <v>8711690</v>
      </c>
    </row>
    <row r="32" spans="1:9" ht="20.100000000000001" customHeight="1" x14ac:dyDescent="0.3">
      <c r="A32" s="59"/>
      <c r="B32" s="59" t="s">
        <v>12</v>
      </c>
      <c r="C32" s="48" t="s">
        <v>88</v>
      </c>
      <c r="D32" s="6"/>
      <c r="E32" s="6" t="s">
        <v>27</v>
      </c>
      <c r="F32" s="7">
        <f t="shared" ref="F32:I33" si="1">SUM(F26,F29)</f>
        <v>0</v>
      </c>
      <c r="G32" s="7">
        <f t="shared" si="1"/>
        <v>0</v>
      </c>
      <c r="H32" s="7">
        <f t="shared" si="1"/>
        <v>20000000</v>
      </c>
      <c r="I32" s="7">
        <f t="shared" si="1"/>
        <v>20000000</v>
      </c>
    </row>
    <row r="33" spans="1:9" ht="20.100000000000001" customHeight="1" x14ac:dyDescent="0.3">
      <c r="A33" s="59"/>
      <c r="B33" s="59"/>
      <c r="C33" s="47"/>
      <c r="D33" s="6"/>
      <c r="E33" s="6" t="s">
        <v>28</v>
      </c>
      <c r="F33" s="7">
        <f t="shared" si="1"/>
        <v>0</v>
      </c>
      <c r="G33" s="7">
        <f t="shared" si="1"/>
        <v>0</v>
      </c>
      <c r="H33" s="7">
        <f t="shared" si="1"/>
        <v>5009170</v>
      </c>
      <c r="I33" s="7">
        <f t="shared" si="1"/>
        <v>5009170</v>
      </c>
    </row>
    <row r="34" spans="1:9" ht="20.100000000000001" customHeight="1" x14ac:dyDescent="0.3">
      <c r="A34" s="59"/>
      <c r="B34" s="64"/>
      <c r="C34" s="49"/>
      <c r="D34" s="6"/>
      <c r="E34" s="6" t="s">
        <v>29</v>
      </c>
      <c r="F34" s="7">
        <v>0</v>
      </c>
      <c r="G34" s="7">
        <v>0</v>
      </c>
      <c r="H34" s="7">
        <f>SUM(H32-H33)</f>
        <v>14990830</v>
      </c>
      <c r="I34" s="7">
        <f>SUM(I32-I33)</f>
        <v>14990830</v>
      </c>
    </row>
    <row r="35" spans="1:9" ht="20.100000000000001" customHeight="1" x14ac:dyDescent="0.3">
      <c r="A35" s="59"/>
      <c r="B35" s="63"/>
      <c r="C35" s="48" t="s">
        <v>53</v>
      </c>
      <c r="D35" s="6"/>
      <c r="E35" s="6" t="s">
        <v>27</v>
      </c>
      <c r="F35" s="12">
        <v>0</v>
      </c>
      <c r="G35" s="12">
        <v>0</v>
      </c>
      <c r="H35" s="12">
        <v>13000000</v>
      </c>
      <c r="I35" s="12">
        <f>SUM(F35:H35)</f>
        <v>13000000</v>
      </c>
    </row>
    <row r="36" spans="1:9" ht="20.100000000000001" customHeight="1" x14ac:dyDescent="0.3">
      <c r="A36" s="59"/>
      <c r="B36" s="59"/>
      <c r="C36" s="47"/>
      <c r="D36" s="6"/>
      <c r="E36" s="6" t="s">
        <v>28</v>
      </c>
      <c r="F36" s="7">
        <v>0</v>
      </c>
      <c r="G36" s="7">
        <v>0</v>
      </c>
      <c r="H36" s="7">
        <v>4445170</v>
      </c>
      <c r="I36" s="12">
        <f>SUM(F36:H36)</f>
        <v>4445170</v>
      </c>
    </row>
    <row r="37" spans="1:9" ht="20.100000000000001" customHeight="1" x14ac:dyDescent="0.3">
      <c r="A37" s="59"/>
      <c r="B37" s="59"/>
      <c r="C37" s="49"/>
      <c r="D37" s="6"/>
      <c r="E37" s="6" t="s">
        <v>29</v>
      </c>
      <c r="F37" s="7">
        <v>0</v>
      </c>
      <c r="G37" s="7">
        <v>0</v>
      </c>
      <c r="H37" s="7">
        <f>SUM(H35-H36)</f>
        <v>8554830</v>
      </c>
      <c r="I37" s="7">
        <f>SUM(I35-I36)</f>
        <v>8554830</v>
      </c>
    </row>
    <row r="38" spans="1:9" ht="20.100000000000001" customHeight="1" x14ac:dyDescent="0.3">
      <c r="A38" s="59"/>
      <c r="B38" s="59"/>
      <c r="C38" s="48" t="s">
        <v>52</v>
      </c>
      <c r="D38" s="6"/>
      <c r="E38" s="6" t="s">
        <v>27</v>
      </c>
      <c r="F38" s="12">
        <v>0</v>
      </c>
      <c r="G38" s="12">
        <v>0</v>
      </c>
      <c r="H38" s="12">
        <v>66413000</v>
      </c>
      <c r="I38" s="12">
        <f>SUM(F38:H38)</f>
        <v>66413000</v>
      </c>
    </row>
    <row r="39" spans="1:9" ht="20.100000000000001" customHeight="1" x14ac:dyDescent="0.3">
      <c r="A39" s="59"/>
      <c r="B39" s="59"/>
      <c r="C39" s="47"/>
      <c r="D39" s="6"/>
      <c r="E39" s="6" t="s">
        <v>28</v>
      </c>
      <c r="F39" s="7">
        <v>0</v>
      </c>
      <c r="G39" s="7">
        <v>0</v>
      </c>
      <c r="H39" s="7">
        <v>46657686</v>
      </c>
      <c r="I39" s="12">
        <f>SUM(F39:H39)</f>
        <v>46657686</v>
      </c>
    </row>
    <row r="40" spans="1:9" ht="20.100000000000001" customHeight="1" x14ac:dyDescent="0.3">
      <c r="A40" s="59"/>
      <c r="B40" s="59"/>
      <c r="C40" s="49"/>
      <c r="D40" s="6"/>
      <c r="E40" s="6" t="s">
        <v>29</v>
      </c>
      <c r="F40" s="7">
        <v>0</v>
      </c>
      <c r="G40" s="7">
        <v>0</v>
      </c>
      <c r="H40" s="7">
        <f>SUM(H38-H39)</f>
        <v>19755314</v>
      </c>
      <c r="I40" s="7">
        <f>SUM(I38-I39)</f>
        <v>19755314</v>
      </c>
    </row>
    <row r="41" spans="1:9" ht="20.100000000000001" customHeight="1" x14ac:dyDescent="0.3">
      <c r="A41" s="59"/>
      <c r="B41" s="59"/>
      <c r="C41" s="48" t="s">
        <v>51</v>
      </c>
      <c r="D41" s="6"/>
      <c r="E41" s="6" t="s">
        <v>27</v>
      </c>
      <c r="F41" s="12">
        <v>0</v>
      </c>
      <c r="G41" s="12">
        <v>0</v>
      </c>
      <c r="H41" s="12">
        <v>15000000</v>
      </c>
      <c r="I41" s="12">
        <f>SUM(F41:H41)</f>
        <v>15000000</v>
      </c>
    </row>
    <row r="42" spans="1:9" ht="20.100000000000001" customHeight="1" x14ac:dyDescent="0.3">
      <c r="A42" s="59"/>
      <c r="B42" s="59"/>
      <c r="C42" s="47"/>
      <c r="D42" s="6"/>
      <c r="E42" s="6" t="s">
        <v>28</v>
      </c>
      <c r="F42" s="7">
        <v>0</v>
      </c>
      <c r="G42" s="7">
        <v>0</v>
      </c>
      <c r="H42" s="7">
        <v>13903330</v>
      </c>
      <c r="I42" s="12">
        <f>SUM(F42:H42)</f>
        <v>13903330</v>
      </c>
    </row>
    <row r="43" spans="1:9" ht="20.100000000000001" customHeight="1" x14ac:dyDescent="0.3">
      <c r="A43" s="59"/>
      <c r="B43" s="59"/>
      <c r="C43" s="49"/>
      <c r="D43" s="6"/>
      <c r="E43" s="6" t="s">
        <v>29</v>
      </c>
      <c r="F43" s="7">
        <v>0</v>
      </c>
      <c r="G43" s="7">
        <v>0</v>
      </c>
      <c r="H43" s="7">
        <f>SUM(H41-H42)</f>
        <v>1096670</v>
      </c>
      <c r="I43" s="7">
        <f>SUM(I41-I42)</f>
        <v>1096670</v>
      </c>
    </row>
    <row r="44" spans="1:9" ht="20.100000000000001" customHeight="1" x14ac:dyDescent="0.3">
      <c r="A44" s="59"/>
      <c r="B44" s="59"/>
      <c r="C44" s="48" t="s">
        <v>50</v>
      </c>
      <c r="D44" s="6"/>
      <c r="E44" s="6" t="s">
        <v>27</v>
      </c>
      <c r="F44" s="12">
        <v>0</v>
      </c>
      <c r="G44" s="12">
        <v>0</v>
      </c>
      <c r="H44" s="12">
        <v>20000000</v>
      </c>
      <c r="I44" s="12">
        <f>SUM(F44:H44)</f>
        <v>20000000</v>
      </c>
    </row>
    <row r="45" spans="1:9" ht="20.100000000000001" customHeight="1" x14ac:dyDescent="0.3">
      <c r="A45" s="59"/>
      <c r="B45" s="59"/>
      <c r="C45" s="47"/>
      <c r="D45" s="6"/>
      <c r="E45" s="6" t="s">
        <v>28</v>
      </c>
      <c r="F45" s="7">
        <v>0</v>
      </c>
      <c r="G45" s="7">
        <v>0</v>
      </c>
      <c r="H45" s="7">
        <v>8200000</v>
      </c>
      <c r="I45" s="12">
        <f>SUM(F45:H45)</f>
        <v>8200000</v>
      </c>
    </row>
    <row r="46" spans="1:9" ht="20.100000000000001" customHeight="1" x14ac:dyDescent="0.3">
      <c r="A46" s="59"/>
      <c r="B46" s="59"/>
      <c r="C46" s="49"/>
      <c r="D46" s="6"/>
      <c r="E46" s="6" t="s">
        <v>29</v>
      </c>
      <c r="F46" s="7">
        <v>0</v>
      </c>
      <c r="G46" s="7">
        <v>0</v>
      </c>
      <c r="H46" s="7">
        <f>SUM(H44-H45)</f>
        <v>11800000</v>
      </c>
      <c r="I46" s="7">
        <f>SUM(I44-I45)</f>
        <v>11800000</v>
      </c>
    </row>
    <row r="47" spans="1:9" ht="20.100000000000001" customHeight="1" x14ac:dyDescent="0.3">
      <c r="A47" s="59"/>
      <c r="B47" s="59"/>
      <c r="C47" s="48" t="s">
        <v>49</v>
      </c>
      <c r="D47" s="6"/>
      <c r="E47" s="6" t="s">
        <v>27</v>
      </c>
      <c r="F47" s="12">
        <v>0</v>
      </c>
      <c r="G47" s="12">
        <v>0</v>
      </c>
      <c r="H47" s="12">
        <v>40000000</v>
      </c>
      <c r="I47" s="12">
        <f>SUM(F47:H47)</f>
        <v>40000000</v>
      </c>
    </row>
    <row r="48" spans="1:9" ht="20.100000000000001" customHeight="1" x14ac:dyDescent="0.3">
      <c r="A48" s="59"/>
      <c r="B48" s="59"/>
      <c r="C48" s="47"/>
      <c r="D48" s="6"/>
      <c r="E48" s="6" t="s">
        <v>28</v>
      </c>
      <c r="F48" s="7">
        <v>0</v>
      </c>
      <c r="G48" s="7">
        <v>0</v>
      </c>
      <c r="H48" s="7">
        <v>15725646</v>
      </c>
      <c r="I48" s="12">
        <f>SUM(F48:H48)</f>
        <v>15725646</v>
      </c>
    </row>
    <row r="49" spans="1:9" ht="20.100000000000001" customHeight="1" x14ac:dyDescent="0.3">
      <c r="A49" s="59"/>
      <c r="B49" s="59"/>
      <c r="C49" s="49"/>
      <c r="D49" s="6"/>
      <c r="E49" s="6" t="s">
        <v>29</v>
      </c>
      <c r="F49" s="7">
        <v>0</v>
      </c>
      <c r="G49" s="7">
        <v>0</v>
      </c>
      <c r="H49" s="7">
        <f>SUM(H47-H48)</f>
        <v>24274354</v>
      </c>
      <c r="I49" s="7">
        <f>SUM(I47-I48)</f>
        <v>24274354</v>
      </c>
    </row>
    <row r="50" spans="1:9" ht="20.100000000000001" customHeight="1" x14ac:dyDescent="0.3">
      <c r="A50" s="59"/>
      <c r="B50" s="59"/>
      <c r="C50" s="48" t="s">
        <v>48</v>
      </c>
      <c r="D50" s="6"/>
      <c r="E50" s="6" t="s">
        <v>27</v>
      </c>
      <c r="F50" s="12">
        <v>0</v>
      </c>
      <c r="G50" s="12">
        <v>0</v>
      </c>
      <c r="H50" s="12">
        <v>5000000</v>
      </c>
      <c r="I50" s="12">
        <f>SUM(F50:H50)</f>
        <v>5000000</v>
      </c>
    </row>
    <row r="51" spans="1:9" ht="20.100000000000001" customHeight="1" x14ac:dyDescent="0.3">
      <c r="A51" s="59"/>
      <c r="B51" s="59"/>
      <c r="C51" s="47"/>
      <c r="D51" s="6"/>
      <c r="E51" s="6" t="s">
        <v>28</v>
      </c>
      <c r="F51" s="7">
        <v>0</v>
      </c>
      <c r="G51" s="7">
        <v>0</v>
      </c>
      <c r="H51" s="7">
        <v>0</v>
      </c>
      <c r="I51" s="12">
        <f>SUM(F51:H51)</f>
        <v>0</v>
      </c>
    </row>
    <row r="52" spans="1:9" ht="20.100000000000001" customHeight="1" x14ac:dyDescent="0.3">
      <c r="A52" s="59"/>
      <c r="B52" s="59"/>
      <c r="C52" s="49"/>
      <c r="D52" s="6"/>
      <c r="E52" s="6" t="s">
        <v>29</v>
      </c>
      <c r="F52" s="7">
        <v>0</v>
      </c>
      <c r="G52" s="7">
        <v>0</v>
      </c>
      <c r="H52" s="7">
        <f>SUM(H50-H51)</f>
        <v>5000000</v>
      </c>
      <c r="I52" s="7">
        <f>SUM(I50-I51)</f>
        <v>5000000</v>
      </c>
    </row>
    <row r="53" spans="1:9" ht="20.100000000000001" customHeight="1" x14ac:dyDescent="0.3">
      <c r="A53" s="59"/>
      <c r="B53" s="59" t="s">
        <v>14</v>
      </c>
      <c r="C53" s="48" t="s">
        <v>88</v>
      </c>
      <c r="D53" s="6"/>
      <c r="E53" s="6" t="s">
        <v>27</v>
      </c>
      <c r="F53" s="7">
        <v>0</v>
      </c>
      <c r="G53" s="7">
        <f t="shared" ref="G53:I54" si="2">SUM(G35,G38,G41,G44,G47,G50)</f>
        <v>0</v>
      </c>
      <c r="H53" s="7">
        <f t="shared" si="2"/>
        <v>159413000</v>
      </c>
      <c r="I53" s="7">
        <f t="shared" si="2"/>
        <v>159413000</v>
      </c>
    </row>
    <row r="54" spans="1:9" ht="20.100000000000001" customHeight="1" x14ac:dyDescent="0.3">
      <c r="A54" s="59"/>
      <c r="B54" s="59"/>
      <c r="C54" s="47"/>
      <c r="D54" s="6"/>
      <c r="E54" s="6" t="s">
        <v>28</v>
      </c>
      <c r="F54" s="7">
        <v>0</v>
      </c>
      <c r="G54" s="7">
        <f t="shared" si="2"/>
        <v>0</v>
      </c>
      <c r="H54" s="7">
        <f t="shared" si="2"/>
        <v>88931832</v>
      </c>
      <c r="I54" s="7">
        <f t="shared" si="2"/>
        <v>88931832</v>
      </c>
    </row>
    <row r="55" spans="1:9" ht="20.100000000000001" customHeight="1" x14ac:dyDescent="0.3">
      <c r="A55" s="59"/>
      <c r="B55" s="64"/>
      <c r="C55" s="49"/>
      <c r="D55" s="6"/>
      <c r="E55" s="6" t="s">
        <v>29</v>
      </c>
      <c r="F55" s="7">
        <v>0</v>
      </c>
      <c r="G55" s="7">
        <v>0</v>
      </c>
      <c r="H55" s="7">
        <f>SUM(H53-H54)</f>
        <v>70481168</v>
      </c>
      <c r="I55" s="7">
        <f>SUM(I53-I54)</f>
        <v>70481168</v>
      </c>
    </row>
    <row r="56" spans="1:9" ht="20.100000000000001" customHeight="1" x14ac:dyDescent="0.3">
      <c r="A56" s="59" t="s">
        <v>9</v>
      </c>
      <c r="B56" s="63"/>
      <c r="C56" s="48" t="s">
        <v>89</v>
      </c>
      <c r="D56" s="6"/>
      <c r="E56" s="6" t="s">
        <v>27</v>
      </c>
      <c r="F56" s="7">
        <f t="shared" ref="F56:I57" si="3">SUM(F23,F32,F53)</f>
        <v>0</v>
      </c>
      <c r="G56" s="7">
        <f t="shared" si="3"/>
        <v>0</v>
      </c>
      <c r="H56" s="7">
        <f t="shared" si="3"/>
        <v>686153990</v>
      </c>
      <c r="I56" s="7">
        <f t="shared" si="3"/>
        <v>686153990</v>
      </c>
    </row>
    <row r="57" spans="1:9" ht="20.100000000000001" customHeight="1" x14ac:dyDescent="0.3">
      <c r="A57" s="59"/>
      <c r="B57" s="59"/>
      <c r="C57" s="47"/>
      <c r="D57" s="6"/>
      <c r="E57" s="6" t="s">
        <v>28</v>
      </c>
      <c r="F57" s="7">
        <f t="shared" si="3"/>
        <v>0</v>
      </c>
      <c r="G57" s="7">
        <f t="shared" si="3"/>
        <v>0</v>
      </c>
      <c r="H57" s="7">
        <f t="shared" si="3"/>
        <v>453409896</v>
      </c>
      <c r="I57" s="7">
        <f t="shared" si="3"/>
        <v>453409896</v>
      </c>
    </row>
    <row r="58" spans="1:9" ht="20.100000000000001" customHeight="1" x14ac:dyDescent="0.3">
      <c r="A58" s="64"/>
      <c r="B58" s="64"/>
      <c r="C58" s="49"/>
      <c r="D58" s="6"/>
      <c r="E58" s="6" t="s">
        <v>29</v>
      </c>
      <c r="F58" s="7">
        <v>0</v>
      </c>
      <c r="G58" s="7">
        <v>0</v>
      </c>
      <c r="H58" s="7">
        <f>SUM(H56-H57)</f>
        <v>232744094</v>
      </c>
      <c r="I58" s="7">
        <f>SUM(I56-I57)</f>
        <v>232744094</v>
      </c>
    </row>
    <row r="59" spans="1:9" ht="20.100000000000001" customHeight="1" x14ac:dyDescent="0.3">
      <c r="A59" s="63"/>
      <c r="B59" s="63"/>
      <c r="C59" s="48" t="s">
        <v>69</v>
      </c>
      <c r="D59" s="6"/>
      <c r="E59" s="6" t="s">
        <v>27</v>
      </c>
      <c r="F59" s="12">
        <v>0</v>
      </c>
      <c r="G59" s="12">
        <v>0</v>
      </c>
      <c r="H59" s="12">
        <v>63000000</v>
      </c>
      <c r="I59" s="12">
        <f>SUM(F59:H59)</f>
        <v>63000000</v>
      </c>
    </row>
    <row r="60" spans="1:9" ht="20.100000000000001" customHeight="1" x14ac:dyDescent="0.3">
      <c r="A60" s="59"/>
      <c r="B60" s="59"/>
      <c r="C60" s="47"/>
      <c r="D60" s="6"/>
      <c r="E60" s="6" t="s">
        <v>28</v>
      </c>
      <c r="F60" s="7">
        <v>0</v>
      </c>
      <c r="G60" s="7">
        <v>0</v>
      </c>
      <c r="H60" s="7">
        <v>52311000</v>
      </c>
      <c r="I60" s="12">
        <f>SUM(F60:H60)</f>
        <v>52311000</v>
      </c>
    </row>
    <row r="61" spans="1:9" ht="20.100000000000001" customHeight="1" x14ac:dyDescent="0.3">
      <c r="A61" s="59"/>
      <c r="B61" s="59"/>
      <c r="C61" s="49"/>
      <c r="D61" s="6"/>
      <c r="E61" s="6" t="s">
        <v>29</v>
      </c>
      <c r="F61" s="7">
        <v>0</v>
      </c>
      <c r="G61" s="7">
        <v>0</v>
      </c>
      <c r="H61" s="7">
        <f>SUM(H59-H60)</f>
        <v>10689000</v>
      </c>
      <c r="I61" s="7">
        <f>SUM(I59-I60)</f>
        <v>10689000</v>
      </c>
    </row>
    <row r="62" spans="1:9" ht="20.100000000000001" customHeight="1" x14ac:dyDescent="0.3">
      <c r="A62" s="59"/>
      <c r="B62" s="59"/>
      <c r="C62" s="48" t="s">
        <v>47</v>
      </c>
      <c r="D62" s="6"/>
      <c r="E62" s="6" t="s">
        <v>27</v>
      </c>
      <c r="F62" s="12">
        <v>0</v>
      </c>
      <c r="G62" s="12">
        <v>0</v>
      </c>
      <c r="H62" s="12">
        <v>45000000</v>
      </c>
      <c r="I62" s="12">
        <f>SUM(F62:H62)</f>
        <v>45000000</v>
      </c>
    </row>
    <row r="63" spans="1:9" ht="20.100000000000001" customHeight="1" x14ac:dyDescent="0.3">
      <c r="A63" s="59"/>
      <c r="B63" s="59"/>
      <c r="C63" s="47"/>
      <c r="D63" s="6"/>
      <c r="E63" s="6" t="s">
        <v>28</v>
      </c>
      <c r="F63" s="7">
        <v>0</v>
      </c>
      <c r="G63" s="7">
        <v>0</v>
      </c>
      <c r="H63" s="7">
        <v>40333300</v>
      </c>
      <c r="I63" s="12">
        <f>SUM(F63:H63)</f>
        <v>40333300</v>
      </c>
    </row>
    <row r="64" spans="1:9" ht="20.100000000000001" customHeight="1" x14ac:dyDescent="0.3">
      <c r="A64" s="59"/>
      <c r="B64" s="59"/>
      <c r="C64" s="49"/>
      <c r="D64" s="6"/>
      <c r="E64" s="6" t="s">
        <v>29</v>
      </c>
      <c r="F64" s="7">
        <v>0</v>
      </c>
      <c r="G64" s="7">
        <v>0</v>
      </c>
      <c r="H64" s="7">
        <f>SUM(H62-H63)</f>
        <v>4666700</v>
      </c>
      <c r="I64" s="7">
        <f>SUM(I62-I63)</f>
        <v>4666700</v>
      </c>
    </row>
    <row r="65" spans="1:9" ht="20.100000000000001" customHeight="1" x14ac:dyDescent="0.3">
      <c r="A65" s="59"/>
      <c r="B65" s="59"/>
      <c r="C65" s="48" t="s">
        <v>46</v>
      </c>
      <c r="D65" s="6"/>
      <c r="E65" s="6" t="s">
        <v>27</v>
      </c>
      <c r="F65" s="12">
        <v>0</v>
      </c>
      <c r="G65" s="12">
        <v>0</v>
      </c>
      <c r="H65" s="12">
        <v>30000000</v>
      </c>
      <c r="I65" s="12">
        <f>SUM(F65:H65)</f>
        <v>30000000</v>
      </c>
    </row>
    <row r="66" spans="1:9" ht="20.100000000000001" customHeight="1" x14ac:dyDescent="0.3">
      <c r="A66" s="59"/>
      <c r="B66" s="59"/>
      <c r="C66" s="47"/>
      <c r="D66" s="6"/>
      <c r="E66" s="6" t="s">
        <v>28</v>
      </c>
      <c r="F66" s="7">
        <v>0</v>
      </c>
      <c r="G66" s="7">
        <v>0</v>
      </c>
      <c r="H66" s="7">
        <v>3300000</v>
      </c>
      <c r="I66" s="12">
        <f>SUM(F66:H66)</f>
        <v>3300000</v>
      </c>
    </row>
    <row r="67" spans="1:9" ht="20.100000000000001" customHeight="1" x14ac:dyDescent="0.3">
      <c r="A67" s="59"/>
      <c r="B67" s="59"/>
      <c r="C67" s="49"/>
      <c r="D67" s="6"/>
      <c r="E67" s="6" t="s">
        <v>29</v>
      </c>
      <c r="F67" s="7">
        <v>0</v>
      </c>
      <c r="G67" s="7">
        <v>0</v>
      </c>
      <c r="H67" s="7">
        <f>SUM(H65-H66)</f>
        <v>26700000</v>
      </c>
      <c r="I67" s="7">
        <f>SUM(I65-I66)</f>
        <v>26700000</v>
      </c>
    </row>
    <row r="68" spans="1:9" ht="20.100000000000001" customHeight="1" x14ac:dyDescent="0.3">
      <c r="A68" s="59"/>
      <c r="B68" s="59" t="s">
        <v>17</v>
      </c>
      <c r="C68" s="48" t="s">
        <v>88</v>
      </c>
      <c r="D68" s="6"/>
      <c r="E68" s="6" t="s">
        <v>27</v>
      </c>
      <c r="F68" s="7">
        <f t="shared" ref="F68:I69" si="4">SUM(F59,F62,F65)</f>
        <v>0</v>
      </c>
      <c r="G68" s="7">
        <f t="shared" si="4"/>
        <v>0</v>
      </c>
      <c r="H68" s="7">
        <f t="shared" si="4"/>
        <v>138000000</v>
      </c>
      <c r="I68" s="7">
        <f t="shared" si="4"/>
        <v>138000000</v>
      </c>
    </row>
    <row r="69" spans="1:9" ht="20.100000000000001" customHeight="1" x14ac:dyDescent="0.3">
      <c r="A69" s="59"/>
      <c r="B69" s="59"/>
      <c r="C69" s="47"/>
      <c r="D69" s="6"/>
      <c r="E69" s="6" t="s">
        <v>28</v>
      </c>
      <c r="F69" s="7">
        <f t="shared" si="4"/>
        <v>0</v>
      </c>
      <c r="G69" s="7">
        <f t="shared" si="4"/>
        <v>0</v>
      </c>
      <c r="H69" s="7">
        <f t="shared" si="4"/>
        <v>95944300</v>
      </c>
      <c r="I69" s="7">
        <f t="shared" si="4"/>
        <v>95944300</v>
      </c>
    </row>
    <row r="70" spans="1:9" ht="20.100000000000001" customHeight="1" x14ac:dyDescent="0.3">
      <c r="A70" s="59"/>
      <c r="B70" s="64"/>
      <c r="C70" s="49"/>
      <c r="D70" s="6"/>
      <c r="E70" s="6" t="s">
        <v>29</v>
      </c>
      <c r="F70" s="7">
        <v>0</v>
      </c>
      <c r="G70" s="7">
        <v>0</v>
      </c>
      <c r="H70" s="7">
        <f>SUM(H68-H69)</f>
        <v>42055700</v>
      </c>
      <c r="I70" s="7">
        <f>SUM(I68-I69)</f>
        <v>42055700</v>
      </c>
    </row>
    <row r="71" spans="1:9" ht="20.100000000000001" customHeight="1" x14ac:dyDescent="0.3">
      <c r="A71" s="59" t="s">
        <v>16</v>
      </c>
      <c r="B71" s="63"/>
      <c r="C71" s="48" t="s">
        <v>90</v>
      </c>
      <c r="D71" s="6"/>
      <c r="E71" s="6" t="s">
        <v>27</v>
      </c>
      <c r="F71" s="7">
        <f t="shared" ref="F71:I72" si="5">F68</f>
        <v>0</v>
      </c>
      <c r="G71" s="7">
        <f t="shared" si="5"/>
        <v>0</v>
      </c>
      <c r="H71" s="7">
        <f t="shared" si="5"/>
        <v>138000000</v>
      </c>
      <c r="I71" s="7">
        <f t="shared" si="5"/>
        <v>138000000</v>
      </c>
    </row>
    <row r="72" spans="1:9" ht="20.100000000000001" customHeight="1" x14ac:dyDescent="0.3">
      <c r="A72" s="59"/>
      <c r="B72" s="59"/>
      <c r="C72" s="47"/>
      <c r="D72" s="6"/>
      <c r="E72" s="6" t="s">
        <v>28</v>
      </c>
      <c r="F72" s="7">
        <f t="shared" si="5"/>
        <v>0</v>
      </c>
      <c r="G72" s="7">
        <f t="shared" si="5"/>
        <v>0</v>
      </c>
      <c r="H72" s="7">
        <f t="shared" si="5"/>
        <v>95944300</v>
      </c>
      <c r="I72" s="7">
        <f t="shared" si="5"/>
        <v>95944300</v>
      </c>
    </row>
    <row r="73" spans="1:9" ht="20.100000000000001" customHeight="1" x14ac:dyDescent="0.3">
      <c r="A73" s="64"/>
      <c r="B73" s="64"/>
      <c r="C73" s="49"/>
      <c r="D73" s="6"/>
      <c r="E73" s="6" t="s">
        <v>29</v>
      </c>
      <c r="F73" s="7">
        <v>0</v>
      </c>
      <c r="G73" s="7">
        <v>0</v>
      </c>
      <c r="H73" s="7">
        <f>SUM(H71-H72)</f>
        <v>42055700</v>
      </c>
      <c r="I73" s="7">
        <f>SUM(I71-I72)</f>
        <v>42055700</v>
      </c>
    </row>
    <row r="74" spans="1:9" ht="20.100000000000001" customHeight="1" x14ac:dyDescent="0.3">
      <c r="A74" s="63"/>
      <c r="B74" s="63"/>
      <c r="C74" s="48" t="s">
        <v>70</v>
      </c>
      <c r="D74" s="6"/>
      <c r="E74" s="6" t="s">
        <v>27</v>
      </c>
      <c r="F74" s="12">
        <v>0</v>
      </c>
      <c r="G74" s="12">
        <v>0</v>
      </c>
      <c r="H74" s="12">
        <v>1602246010</v>
      </c>
      <c r="I74" s="12">
        <f>SUM(F74:H74)</f>
        <v>1602246010</v>
      </c>
    </row>
    <row r="75" spans="1:9" ht="20.100000000000001" customHeight="1" x14ac:dyDescent="0.3">
      <c r="A75" s="59"/>
      <c r="B75" s="59"/>
      <c r="C75" s="47"/>
      <c r="D75" s="6"/>
      <c r="E75" s="6" t="s">
        <v>28</v>
      </c>
      <c r="F75" s="7">
        <v>0</v>
      </c>
      <c r="G75" s="7">
        <v>0</v>
      </c>
      <c r="H75" s="7">
        <v>1598661388</v>
      </c>
      <c r="I75" s="12">
        <f>SUM(F75:H75)</f>
        <v>1598661388</v>
      </c>
    </row>
    <row r="76" spans="1:9" ht="20.100000000000001" customHeight="1" x14ac:dyDescent="0.3">
      <c r="A76" s="59"/>
      <c r="B76" s="59"/>
      <c r="C76" s="49"/>
      <c r="D76" s="6"/>
      <c r="E76" s="6" t="s">
        <v>29</v>
      </c>
      <c r="F76" s="7">
        <v>0</v>
      </c>
      <c r="G76" s="7">
        <v>0</v>
      </c>
      <c r="H76" s="7">
        <f>SUM(H74-H75)</f>
        <v>3584622</v>
      </c>
      <c r="I76" s="7">
        <f>SUM(I74-I75)</f>
        <v>3584622</v>
      </c>
    </row>
    <row r="77" spans="1:9" ht="20.100000000000001" customHeight="1" x14ac:dyDescent="0.3">
      <c r="A77" s="59"/>
      <c r="B77" s="59"/>
      <c r="C77" s="48" t="s">
        <v>71</v>
      </c>
      <c r="D77" s="6"/>
      <c r="E77" s="6" t="s">
        <v>27</v>
      </c>
      <c r="F77" s="12">
        <v>0</v>
      </c>
      <c r="G77" s="12">
        <v>0</v>
      </c>
      <c r="H77" s="12">
        <v>30000000</v>
      </c>
      <c r="I77" s="12">
        <f>SUM(F77:H77)</f>
        <v>30000000</v>
      </c>
    </row>
    <row r="78" spans="1:9" ht="20.100000000000001" customHeight="1" x14ac:dyDescent="0.3">
      <c r="A78" s="59"/>
      <c r="B78" s="59"/>
      <c r="C78" s="47"/>
      <c r="D78" s="6"/>
      <c r="E78" s="6" t="s">
        <v>28</v>
      </c>
      <c r="F78" s="7">
        <v>0</v>
      </c>
      <c r="G78" s="7">
        <v>0</v>
      </c>
      <c r="H78" s="7">
        <v>29990600</v>
      </c>
      <c r="I78" s="12">
        <f>SUM(F78:H78)</f>
        <v>29990600</v>
      </c>
    </row>
    <row r="79" spans="1:9" ht="20.100000000000001" customHeight="1" x14ac:dyDescent="0.3">
      <c r="A79" s="59"/>
      <c r="B79" s="59"/>
      <c r="C79" s="49"/>
      <c r="D79" s="6"/>
      <c r="E79" s="6" t="s">
        <v>29</v>
      </c>
      <c r="F79" s="7">
        <v>0</v>
      </c>
      <c r="G79" s="7">
        <v>0</v>
      </c>
      <c r="H79" s="7">
        <f>SUM(H77-H78)</f>
        <v>9400</v>
      </c>
      <c r="I79" s="7">
        <f>SUM(I77-I78)</f>
        <v>9400</v>
      </c>
    </row>
    <row r="80" spans="1:9" ht="20.100000000000001" customHeight="1" x14ac:dyDescent="0.3">
      <c r="A80" s="59"/>
      <c r="B80" s="59"/>
      <c r="C80" s="48" t="s">
        <v>72</v>
      </c>
      <c r="D80" s="6"/>
      <c r="E80" s="6" t="s">
        <v>27</v>
      </c>
      <c r="F80" s="12">
        <v>0</v>
      </c>
      <c r="G80" s="12">
        <v>0</v>
      </c>
      <c r="H80" s="12">
        <v>55000000</v>
      </c>
      <c r="I80" s="12">
        <f>SUM(F80:H80)</f>
        <v>55000000</v>
      </c>
    </row>
    <row r="81" spans="1:9" ht="20.100000000000001" customHeight="1" x14ac:dyDescent="0.3">
      <c r="A81" s="59"/>
      <c r="B81" s="59"/>
      <c r="C81" s="47"/>
      <c r="D81" s="6"/>
      <c r="E81" s="6" t="s">
        <v>28</v>
      </c>
      <c r="F81" s="7">
        <v>0</v>
      </c>
      <c r="G81" s="7">
        <v>0</v>
      </c>
      <c r="H81" s="7">
        <v>53604544</v>
      </c>
      <c r="I81" s="12">
        <f>SUM(F81:H81)</f>
        <v>53604544</v>
      </c>
    </row>
    <row r="82" spans="1:9" ht="20.100000000000001" customHeight="1" x14ac:dyDescent="0.3">
      <c r="A82" s="59"/>
      <c r="B82" s="59"/>
      <c r="C82" s="49"/>
      <c r="D82" s="6"/>
      <c r="E82" s="6" t="s">
        <v>29</v>
      </c>
      <c r="F82" s="7">
        <v>0</v>
      </c>
      <c r="G82" s="7">
        <v>0</v>
      </c>
      <c r="H82" s="7">
        <f>SUM(H80-H81)</f>
        <v>1395456</v>
      </c>
      <c r="I82" s="7">
        <f>SUM(I80-I81)</f>
        <v>1395456</v>
      </c>
    </row>
    <row r="83" spans="1:9" ht="20.100000000000001" customHeight="1" x14ac:dyDescent="0.3">
      <c r="A83" s="59"/>
      <c r="B83" s="59"/>
      <c r="C83" s="48" t="s">
        <v>73</v>
      </c>
      <c r="D83" s="6"/>
      <c r="E83" s="6" t="s">
        <v>27</v>
      </c>
      <c r="F83" s="12">
        <v>0</v>
      </c>
      <c r="G83" s="12">
        <v>0</v>
      </c>
      <c r="H83" s="12">
        <v>45000000</v>
      </c>
      <c r="I83" s="12">
        <f>SUM(F83:H83)</f>
        <v>45000000</v>
      </c>
    </row>
    <row r="84" spans="1:9" ht="20.100000000000001" customHeight="1" x14ac:dyDescent="0.3">
      <c r="A84" s="59"/>
      <c r="B84" s="59"/>
      <c r="C84" s="47"/>
      <c r="D84" s="6"/>
      <c r="E84" s="6" t="s">
        <v>28</v>
      </c>
      <c r="F84" s="7">
        <v>0</v>
      </c>
      <c r="G84" s="7">
        <v>0</v>
      </c>
      <c r="H84" s="7">
        <v>42809500</v>
      </c>
      <c r="I84" s="12">
        <f>SUM(F84:H84)</f>
        <v>42809500</v>
      </c>
    </row>
    <row r="85" spans="1:9" ht="20.100000000000001" customHeight="1" x14ac:dyDescent="0.3">
      <c r="A85" s="59"/>
      <c r="B85" s="59"/>
      <c r="C85" s="49"/>
      <c r="D85" s="6"/>
      <c r="E85" s="6" t="s">
        <v>29</v>
      </c>
      <c r="F85" s="7">
        <v>0</v>
      </c>
      <c r="G85" s="7">
        <v>0</v>
      </c>
      <c r="H85" s="7">
        <f>SUM(H83-H84)</f>
        <v>2190500</v>
      </c>
      <c r="I85" s="7">
        <f>SUM(I83-I84)</f>
        <v>2190500</v>
      </c>
    </row>
    <row r="86" spans="1:9" ht="20.100000000000001" customHeight="1" x14ac:dyDescent="0.3">
      <c r="A86" s="59"/>
      <c r="B86" s="59"/>
      <c r="C86" s="48" t="s">
        <v>74</v>
      </c>
      <c r="D86" s="6"/>
      <c r="E86" s="6" t="s">
        <v>27</v>
      </c>
      <c r="F86" s="12">
        <v>0</v>
      </c>
      <c r="G86" s="12">
        <v>0</v>
      </c>
      <c r="H86" s="12">
        <v>23000000</v>
      </c>
      <c r="I86" s="12">
        <f>SUM(F86:H86)</f>
        <v>23000000</v>
      </c>
    </row>
    <row r="87" spans="1:9" ht="20.100000000000001" customHeight="1" x14ac:dyDescent="0.3">
      <c r="A87" s="59"/>
      <c r="B87" s="59"/>
      <c r="C87" s="47"/>
      <c r="D87" s="6"/>
      <c r="E87" s="6" t="s">
        <v>28</v>
      </c>
      <c r="F87" s="7">
        <v>0</v>
      </c>
      <c r="G87" s="7">
        <v>0</v>
      </c>
      <c r="H87" s="7">
        <v>20178360</v>
      </c>
      <c r="I87" s="12">
        <f>SUM(F87:H87)</f>
        <v>20178360</v>
      </c>
    </row>
    <row r="88" spans="1:9" ht="20.100000000000001" customHeight="1" x14ac:dyDescent="0.3">
      <c r="A88" s="59"/>
      <c r="B88" s="59"/>
      <c r="C88" s="49"/>
      <c r="D88" s="6"/>
      <c r="E88" s="6" t="s">
        <v>29</v>
      </c>
      <c r="F88" s="7">
        <v>0</v>
      </c>
      <c r="G88" s="7">
        <v>0</v>
      </c>
      <c r="H88" s="7">
        <f>SUM(H86-H87)</f>
        <v>2821640</v>
      </c>
      <c r="I88" s="7">
        <f>SUM(I86-I87)</f>
        <v>2821640</v>
      </c>
    </row>
    <row r="89" spans="1:9" ht="20.100000000000001" customHeight="1" x14ac:dyDescent="0.3">
      <c r="A89" s="59"/>
      <c r="B89" s="59"/>
      <c r="C89" s="48" t="s">
        <v>75</v>
      </c>
      <c r="D89" s="6"/>
      <c r="E89" s="6" t="s">
        <v>27</v>
      </c>
      <c r="F89" s="12">
        <v>0</v>
      </c>
      <c r="G89" s="12">
        <v>0</v>
      </c>
      <c r="H89" s="12">
        <v>50000000</v>
      </c>
      <c r="I89" s="12">
        <f>SUM(F89:H89)</f>
        <v>50000000</v>
      </c>
    </row>
    <row r="90" spans="1:9" ht="20.100000000000001" customHeight="1" x14ac:dyDescent="0.3">
      <c r="A90" s="59"/>
      <c r="B90" s="59"/>
      <c r="C90" s="47"/>
      <c r="D90" s="6"/>
      <c r="E90" s="6" t="s">
        <v>28</v>
      </c>
      <c r="F90" s="7">
        <v>0</v>
      </c>
      <c r="G90" s="7">
        <v>0</v>
      </c>
      <c r="H90" s="7">
        <v>44489590</v>
      </c>
      <c r="I90" s="12">
        <f>SUM(F90:H90)</f>
        <v>44489590</v>
      </c>
    </row>
    <row r="91" spans="1:9" ht="20.100000000000001" customHeight="1" x14ac:dyDescent="0.3">
      <c r="A91" s="59"/>
      <c r="B91" s="59"/>
      <c r="C91" s="49"/>
      <c r="D91" s="6"/>
      <c r="E91" s="6" t="s">
        <v>29</v>
      </c>
      <c r="F91" s="7">
        <v>0</v>
      </c>
      <c r="G91" s="7">
        <v>0</v>
      </c>
      <c r="H91" s="7">
        <f>SUM(H89-H90)</f>
        <v>5510410</v>
      </c>
      <c r="I91" s="7">
        <f>SUM(I89-I90)</f>
        <v>5510410</v>
      </c>
    </row>
    <row r="92" spans="1:9" ht="20.100000000000001" customHeight="1" x14ac:dyDescent="0.3">
      <c r="A92" s="59"/>
      <c r="B92" s="59"/>
      <c r="C92" s="48" t="s">
        <v>76</v>
      </c>
      <c r="D92" s="6"/>
      <c r="E92" s="6" t="s">
        <v>27</v>
      </c>
      <c r="F92" s="12">
        <v>0</v>
      </c>
      <c r="G92" s="12">
        <v>0</v>
      </c>
      <c r="H92" s="12">
        <v>103000000</v>
      </c>
      <c r="I92" s="12">
        <f>SUM(F92:H92)</f>
        <v>103000000</v>
      </c>
    </row>
    <row r="93" spans="1:9" ht="20.100000000000001" customHeight="1" x14ac:dyDescent="0.3">
      <c r="A93" s="59"/>
      <c r="B93" s="59"/>
      <c r="C93" s="47"/>
      <c r="D93" s="6"/>
      <c r="E93" s="6" t="s">
        <v>28</v>
      </c>
      <c r="F93" s="7">
        <v>0</v>
      </c>
      <c r="G93" s="7">
        <v>0</v>
      </c>
      <c r="H93" s="7">
        <v>99241399</v>
      </c>
      <c r="I93" s="12">
        <f>SUM(F93:H93)</f>
        <v>99241399</v>
      </c>
    </row>
    <row r="94" spans="1:9" ht="20.100000000000001" customHeight="1" x14ac:dyDescent="0.3">
      <c r="A94" s="59"/>
      <c r="B94" s="59"/>
      <c r="C94" s="49"/>
      <c r="D94" s="6"/>
      <c r="E94" s="6" t="s">
        <v>29</v>
      </c>
      <c r="F94" s="7">
        <v>0</v>
      </c>
      <c r="G94" s="7">
        <v>0</v>
      </c>
      <c r="H94" s="7">
        <f>SUM(H92-H93)</f>
        <v>3758601</v>
      </c>
      <c r="I94" s="7">
        <f>SUM(I92-I93)</f>
        <v>3758601</v>
      </c>
    </row>
    <row r="95" spans="1:9" ht="20.100000000000001" customHeight="1" x14ac:dyDescent="0.3">
      <c r="A95" s="59"/>
      <c r="B95" s="59"/>
      <c r="C95" s="48" t="s">
        <v>77</v>
      </c>
      <c r="D95" s="6"/>
      <c r="E95" s="6" t="s">
        <v>27</v>
      </c>
      <c r="F95" s="12">
        <v>0</v>
      </c>
      <c r="G95" s="12">
        <v>0</v>
      </c>
      <c r="H95" s="12">
        <v>5000000</v>
      </c>
      <c r="I95" s="12">
        <f>SUM(F95:H95)</f>
        <v>5000000</v>
      </c>
    </row>
    <row r="96" spans="1:9" ht="20.100000000000001" customHeight="1" x14ac:dyDescent="0.3">
      <c r="A96" s="59"/>
      <c r="B96" s="59"/>
      <c r="C96" s="47"/>
      <c r="D96" s="6"/>
      <c r="E96" s="6" t="s">
        <v>28</v>
      </c>
      <c r="F96" s="7">
        <v>0</v>
      </c>
      <c r="G96" s="7">
        <v>0</v>
      </c>
      <c r="H96" s="7">
        <v>4486400</v>
      </c>
      <c r="I96" s="12">
        <f>SUM(F96:H96)</f>
        <v>4486400</v>
      </c>
    </row>
    <row r="97" spans="1:9" ht="20.100000000000001" customHeight="1" x14ac:dyDescent="0.3">
      <c r="A97" s="59"/>
      <c r="B97" s="59"/>
      <c r="C97" s="49"/>
      <c r="D97" s="6"/>
      <c r="E97" s="6" t="s">
        <v>29</v>
      </c>
      <c r="F97" s="7">
        <v>0</v>
      </c>
      <c r="G97" s="7">
        <v>0</v>
      </c>
      <c r="H97" s="7">
        <f>SUM(H95-H96)</f>
        <v>513600</v>
      </c>
      <c r="I97" s="7">
        <f>SUM(I95-I96)</f>
        <v>513600</v>
      </c>
    </row>
    <row r="98" spans="1:9" ht="20.100000000000001" customHeight="1" x14ac:dyDescent="0.3">
      <c r="A98" s="59"/>
      <c r="B98" s="59"/>
      <c r="C98" s="48" t="s">
        <v>78</v>
      </c>
      <c r="D98" s="27"/>
      <c r="E98" s="27" t="s">
        <v>27</v>
      </c>
      <c r="F98" s="12">
        <v>0</v>
      </c>
      <c r="G98" s="12">
        <v>0</v>
      </c>
      <c r="H98" s="12">
        <v>2000000000</v>
      </c>
      <c r="I98" s="12">
        <f>SUM(F98:H98)</f>
        <v>2000000000</v>
      </c>
    </row>
    <row r="99" spans="1:9" ht="20.100000000000001" customHeight="1" x14ac:dyDescent="0.3">
      <c r="A99" s="59"/>
      <c r="B99" s="59"/>
      <c r="C99" s="47"/>
      <c r="D99" s="27"/>
      <c r="E99" s="27" t="s">
        <v>28</v>
      </c>
      <c r="F99" s="7">
        <v>0</v>
      </c>
      <c r="G99" s="7">
        <v>0</v>
      </c>
      <c r="H99" s="7">
        <v>2000000000</v>
      </c>
      <c r="I99" s="12">
        <f>SUM(F99:H99)</f>
        <v>2000000000</v>
      </c>
    </row>
    <row r="100" spans="1:9" ht="20.100000000000001" customHeight="1" x14ac:dyDescent="0.3">
      <c r="A100" s="59"/>
      <c r="B100" s="59"/>
      <c r="C100" s="49"/>
      <c r="D100" s="27"/>
      <c r="E100" s="27" t="s">
        <v>29</v>
      </c>
      <c r="F100" s="7">
        <v>0</v>
      </c>
      <c r="G100" s="7">
        <v>0</v>
      </c>
      <c r="H100" s="7">
        <f>SUM(H98-H99)</f>
        <v>0</v>
      </c>
      <c r="I100" s="7">
        <f>SUM(I98-I99)</f>
        <v>0</v>
      </c>
    </row>
    <row r="101" spans="1:9" ht="20.100000000000001" customHeight="1" x14ac:dyDescent="0.3">
      <c r="A101" s="59"/>
      <c r="B101" s="59"/>
      <c r="C101" s="48" t="s">
        <v>83</v>
      </c>
      <c r="D101" s="6"/>
      <c r="E101" s="6" t="s">
        <v>27</v>
      </c>
      <c r="F101" s="12">
        <v>0</v>
      </c>
      <c r="G101" s="12">
        <v>0</v>
      </c>
      <c r="H101" s="12">
        <v>-85000000</v>
      </c>
      <c r="I101" s="12">
        <f>SUM(F101:H101)</f>
        <v>-85000000</v>
      </c>
    </row>
    <row r="102" spans="1:9" ht="20.100000000000001" customHeight="1" x14ac:dyDescent="0.3">
      <c r="A102" s="59"/>
      <c r="B102" s="59"/>
      <c r="C102" s="47"/>
      <c r="D102" s="6"/>
      <c r="E102" s="6" t="s">
        <v>28</v>
      </c>
      <c r="F102" s="7">
        <v>0</v>
      </c>
      <c r="G102" s="7">
        <v>0</v>
      </c>
      <c r="H102" s="7"/>
      <c r="I102" s="12">
        <f>SUM(F102:H102)</f>
        <v>0</v>
      </c>
    </row>
    <row r="103" spans="1:9" ht="20.100000000000001" customHeight="1" x14ac:dyDescent="0.3">
      <c r="A103" s="59"/>
      <c r="B103" s="59"/>
      <c r="C103" s="49"/>
      <c r="D103" s="6"/>
      <c r="E103" s="6" t="s">
        <v>29</v>
      </c>
      <c r="F103" s="7">
        <v>0</v>
      </c>
      <c r="G103" s="7">
        <v>0</v>
      </c>
      <c r="H103" s="7">
        <f>SUM(H101-H102)</f>
        <v>-85000000</v>
      </c>
      <c r="I103" s="7">
        <f>SUM(I101-I102)</f>
        <v>-85000000</v>
      </c>
    </row>
    <row r="104" spans="1:9" ht="20.100000000000001" customHeight="1" x14ac:dyDescent="0.3">
      <c r="A104" s="59"/>
      <c r="B104" s="59" t="s">
        <v>19</v>
      </c>
      <c r="C104" s="48" t="s">
        <v>88</v>
      </c>
      <c r="D104" s="6"/>
      <c r="E104" s="6" t="s">
        <v>27</v>
      </c>
      <c r="F104" s="7">
        <f>SUM(F74,F77,F80,F83,F86,F89,F92,F95,F101)</f>
        <v>0</v>
      </c>
      <c r="G104" s="7">
        <f>SUM(G74,G77,G80,G83,G86,G89,G92,G95,G101)</f>
        <v>0</v>
      </c>
      <c r="H104" s="7">
        <f>SUM(H74,H77,H80,H83,H86,H89,H92,H95,H101,H98)</f>
        <v>3828246010</v>
      </c>
      <c r="I104" s="7">
        <f>SUM(I74,I77,I80,I83,I86,I89,I92,I95,I101,I98)</f>
        <v>3828246010</v>
      </c>
    </row>
    <row r="105" spans="1:9" ht="20.100000000000001" customHeight="1" x14ac:dyDescent="0.3">
      <c r="A105" s="59"/>
      <c r="B105" s="59"/>
      <c r="C105" s="47"/>
      <c r="D105" s="6"/>
      <c r="E105" s="6" t="s">
        <v>28</v>
      </c>
      <c r="F105" s="7">
        <f>SUM(F75,F78,F81,F84,F87,F90,F93,F96,F102)</f>
        <v>0</v>
      </c>
      <c r="G105" s="7">
        <f>SUM(G75,G78,G81,G84,G87,G90,G93,G96,G102)</f>
        <v>0</v>
      </c>
      <c r="H105" s="7">
        <f>SUM(H75,H78,H81,H84,H87,H90,H93,H96,H98,H102)</f>
        <v>3893461781</v>
      </c>
      <c r="I105" s="7">
        <f>SUM(I75,I78,I81,I84,I87,I90,I93,I96,I102,I99)</f>
        <v>3893461781</v>
      </c>
    </row>
    <row r="106" spans="1:9" ht="20.100000000000001" customHeight="1" x14ac:dyDescent="0.3">
      <c r="A106" s="59"/>
      <c r="B106" s="64"/>
      <c r="C106" s="49"/>
      <c r="D106" s="6"/>
      <c r="E106" s="6" t="s">
        <v>29</v>
      </c>
      <c r="F106" s="7">
        <v>0</v>
      </c>
      <c r="G106" s="7">
        <v>0</v>
      </c>
      <c r="H106" s="7">
        <f>SUM(H104-H105)</f>
        <v>-65215771</v>
      </c>
      <c r="I106" s="7">
        <f>SUM(I104-I105)</f>
        <v>-65215771</v>
      </c>
    </row>
    <row r="107" spans="1:9" ht="20.100000000000001" customHeight="1" x14ac:dyDescent="0.3">
      <c r="A107" s="59" t="s">
        <v>19</v>
      </c>
      <c r="B107" s="63"/>
      <c r="C107" s="48" t="s">
        <v>91</v>
      </c>
      <c r="D107" s="6"/>
      <c r="E107" s="6" t="s">
        <v>27</v>
      </c>
      <c r="F107" s="7">
        <f t="shared" ref="F107:I108" si="6">F104</f>
        <v>0</v>
      </c>
      <c r="G107" s="7">
        <f t="shared" si="6"/>
        <v>0</v>
      </c>
      <c r="H107" s="7">
        <f t="shared" si="6"/>
        <v>3828246010</v>
      </c>
      <c r="I107" s="7">
        <f t="shared" si="6"/>
        <v>3828246010</v>
      </c>
    </row>
    <row r="108" spans="1:9" ht="20.100000000000001" customHeight="1" x14ac:dyDescent="0.3">
      <c r="A108" s="59"/>
      <c r="B108" s="59"/>
      <c r="C108" s="47"/>
      <c r="D108" s="6"/>
      <c r="E108" s="6" t="s">
        <v>28</v>
      </c>
      <c r="F108" s="7">
        <f t="shared" si="6"/>
        <v>0</v>
      </c>
      <c r="G108" s="7">
        <f t="shared" si="6"/>
        <v>0</v>
      </c>
      <c r="H108" s="7">
        <f t="shared" si="6"/>
        <v>3893461781</v>
      </c>
      <c r="I108" s="7">
        <f t="shared" si="6"/>
        <v>3893461781</v>
      </c>
    </row>
    <row r="109" spans="1:9" ht="20.100000000000001" customHeight="1" x14ac:dyDescent="0.3">
      <c r="A109" s="64"/>
      <c r="B109" s="64"/>
      <c r="C109" s="49"/>
      <c r="D109" s="6"/>
      <c r="E109" s="6" t="s">
        <v>29</v>
      </c>
      <c r="F109" s="7">
        <v>0</v>
      </c>
      <c r="G109" s="7">
        <v>0</v>
      </c>
      <c r="H109" s="7">
        <f>SUM(H107-H108)</f>
        <v>-65215771</v>
      </c>
      <c r="I109" s="7">
        <f>SUM(I107-I108)</f>
        <v>-65215771</v>
      </c>
    </row>
    <row r="110" spans="1:9" ht="20.100000000000001" customHeight="1" x14ac:dyDescent="0.3">
      <c r="A110" s="63"/>
      <c r="B110" s="63"/>
      <c r="C110" s="48" t="s">
        <v>79</v>
      </c>
      <c r="D110" s="6"/>
      <c r="E110" s="6" t="s">
        <v>27</v>
      </c>
      <c r="F110" s="12">
        <v>0</v>
      </c>
      <c r="G110" s="12">
        <v>0</v>
      </c>
      <c r="H110" s="12">
        <v>238600000</v>
      </c>
      <c r="I110" s="12">
        <f>SUM(F110:H110)</f>
        <v>238600000</v>
      </c>
    </row>
    <row r="111" spans="1:9" ht="20.100000000000001" customHeight="1" x14ac:dyDescent="0.3">
      <c r="A111" s="59"/>
      <c r="B111" s="59"/>
      <c r="C111" s="47"/>
      <c r="D111" s="6"/>
      <c r="E111" s="6" t="s">
        <v>28</v>
      </c>
      <c r="F111" s="7">
        <v>0</v>
      </c>
      <c r="G111" s="7">
        <v>0</v>
      </c>
      <c r="H111" s="7">
        <v>238600000</v>
      </c>
      <c r="I111" s="12">
        <f>SUM(F111:H111)</f>
        <v>238600000</v>
      </c>
    </row>
    <row r="112" spans="1:9" ht="20.100000000000001" customHeight="1" x14ac:dyDescent="0.3">
      <c r="A112" s="59"/>
      <c r="B112" s="59"/>
      <c r="C112" s="49"/>
      <c r="D112" s="6"/>
      <c r="E112" s="6" t="s">
        <v>29</v>
      </c>
      <c r="F112" s="7">
        <v>0</v>
      </c>
      <c r="G112" s="7">
        <v>0</v>
      </c>
      <c r="H112" s="7">
        <f>SUM(H110-H111)</f>
        <v>0</v>
      </c>
      <c r="I112" s="7">
        <f>SUM(I110-I111)</f>
        <v>0</v>
      </c>
    </row>
    <row r="113" spans="1:9" ht="20.100000000000001" customHeight="1" x14ac:dyDescent="0.3">
      <c r="A113" s="59"/>
      <c r="B113" s="59" t="s">
        <v>80</v>
      </c>
      <c r="C113" s="48" t="s">
        <v>88</v>
      </c>
      <c r="D113" s="6"/>
      <c r="E113" s="6" t="s">
        <v>27</v>
      </c>
      <c r="F113" s="12">
        <f t="shared" ref="F113:I114" si="7">F110</f>
        <v>0</v>
      </c>
      <c r="G113" s="12">
        <f t="shared" si="7"/>
        <v>0</v>
      </c>
      <c r="H113" s="12">
        <f t="shared" si="7"/>
        <v>238600000</v>
      </c>
      <c r="I113" s="12">
        <f t="shared" si="7"/>
        <v>238600000</v>
      </c>
    </row>
    <row r="114" spans="1:9" ht="20.100000000000001" customHeight="1" x14ac:dyDescent="0.3">
      <c r="A114" s="59"/>
      <c r="B114" s="59"/>
      <c r="C114" s="47"/>
      <c r="D114" s="6"/>
      <c r="E114" s="6" t="s">
        <v>28</v>
      </c>
      <c r="F114" s="12">
        <f t="shared" si="7"/>
        <v>0</v>
      </c>
      <c r="G114" s="12">
        <f t="shared" si="7"/>
        <v>0</v>
      </c>
      <c r="H114" s="12">
        <f t="shared" si="7"/>
        <v>238600000</v>
      </c>
      <c r="I114" s="12">
        <f t="shared" si="7"/>
        <v>238600000</v>
      </c>
    </row>
    <row r="115" spans="1:9" ht="20.100000000000001" customHeight="1" x14ac:dyDescent="0.3">
      <c r="A115" s="59"/>
      <c r="B115" s="64"/>
      <c r="C115" s="49"/>
      <c r="D115" s="6"/>
      <c r="E115" s="6" t="s">
        <v>29</v>
      </c>
      <c r="F115" s="7">
        <v>0</v>
      </c>
      <c r="G115" s="7">
        <v>0</v>
      </c>
      <c r="H115" s="7">
        <f>SUM(H113-H114)</f>
        <v>0</v>
      </c>
      <c r="I115" s="7">
        <f>SUM(I113-I114)</f>
        <v>0</v>
      </c>
    </row>
    <row r="116" spans="1:9" ht="20.100000000000001" customHeight="1" x14ac:dyDescent="0.3">
      <c r="A116" s="59" t="s">
        <v>80</v>
      </c>
      <c r="B116" s="63"/>
      <c r="C116" s="48" t="s">
        <v>92</v>
      </c>
      <c r="D116" s="6"/>
      <c r="E116" s="6" t="s">
        <v>27</v>
      </c>
      <c r="F116" s="7">
        <f t="shared" ref="F116:I117" si="8">F113</f>
        <v>0</v>
      </c>
      <c r="G116" s="7">
        <f t="shared" si="8"/>
        <v>0</v>
      </c>
      <c r="H116" s="7">
        <f t="shared" si="8"/>
        <v>238600000</v>
      </c>
      <c r="I116" s="7">
        <f t="shared" si="8"/>
        <v>238600000</v>
      </c>
    </row>
    <row r="117" spans="1:9" ht="20.100000000000001" customHeight="1" x14ac:dyDescent="0.3">
      <c r="A117" s="59"/>
      <c r="B117" s="59"/>
      <c r="C117" s="47"/>
      <c r="D117" s="6"/>
      <c r="E117" s="6" t="s">
        <v>28</v>
      </c>
      <c r="F117" s="7">
        <f t="shared" si="8"/>
        <v>0</v>
      </c>
      <c r="G117" s="7">
        <f t="shared" si="8"/>
        <v>0</v>
      </c>
      <c r="H117" s="7">
        <f t="shared" si="8"/>
        <v>238600000</v>
      </c>
      <c r="I117" s="7">
        <f t="shared" si="8"/>
        <v>238600000</v>
      </c>
    </row>
    <row r="118" spans="1:9" ht="20.100000000000001" customHeight="1" x14ac:dyDescent="0.3">
      <c r="A118" s="64"/>
      <c r="B118" s="64"/>
      <c r="C118" s="49"/>
      <c r="D118" s="6"/>
      <c r="E118" s="6" t="s">
        <v>29</v>
      </c>
      <c r="F118" s="7">
        <v>0</v>
      </c>
      <c r="G118" s="7">
        <v>0</v>
      </c>
      <c r="H118" s="7">
        <f>SUM(H116-H117)</f>
        <v>0</v>
      </c>
      <c r="I118" s="7">
        <f>SUM(I116-I117)</f>
        <v>0</v>
      </c>
    </row>
    <row r="119" spans="1:9" ht="20.100000000000001" customHeight="1" x14ac:dyDescent="0.3">
      <c r="A119" s="63"/>
      <c r="B119" s="63"/>
      <c r="C119" s="48" t="s">
        <v>21</v>
      </c>
      <c r="D119" s="6"/>
      <c r="E119" s="6" t="s">
        <v>27</v>
      </c>
      <c r="F119" s="12">
        <v>0</v>
      </c>
      <c r="G119" s="12">
        <v>0</v>
      </c>
      <c r="H119" s="12">
        <v>0</v>
      </c>
      <c r="I119" s="12">
        <f>SUM(F119:H119)</f>
        <v>0</v>
      </c>
    </row>
    <row r="120" spans="1:9" ht="20.100000000000001" customHeight="1" x14ac:dyDescent="0.3">
      <c r="A120" s="59"/>
      <c r="B120" s="59"/>
      <c r="C120" s="47"/>
      <c r="D120" s="6"/>
      <c r="E120" s="6" t="s">
        <v>28</v>
      </c>
      <c r="F120" s="7">
        <v>0</v>
      </c>
      <c r="G120" s="7">
        <v>0</v>
      </c>
      <c r="H120" s="7">
        <v>0</v>
      </c>
      <c r="I120" s="12">
        <f>SUM(F120:H120)</f>
        <v>0</v>
      </c>
    </row>
    <row r="121" spans="1:9" ht="20.100000000000001" customHeight="1" x14ac:dyDescent="0.3">
      <c r="A121" s="59"/>
      <c r="B121" s="59"/>
      <c r="C121" s="49"/>
      <c r="D121" s="6"/>
      <c r="E121" s="6" t="s">
        <v>29</v>
      </c>
      <c r="F121" s="7">
        <v>0</v>
      </c>
      <c r="G121" s="7">
        <v>0</v>
      </c>
      <c r="H121" s="7">
        <f>SUM(H119-H120)</f>
        <v>0</v>
      </c>
      <c r="I121" s="7">
        <f>SUM(I119-I120)</f>
        <v>0</v>
      </c>
    </row>
    <row r="122" spans="1:9" ht="20.100000000000001" customHeight="1" x14ac:dyDescent="0.3">
      <c r="A122" s="59"/>
      <c r="B122" s="59" t="s">
        <v>21</v>
      </c>
      <c r="C122" s="48" t="s">
        <v>88</v>
      </c>
      <c r="D122" s="6"/>
      <c r="E122" s="6" t="s">
        <v>27</v>
      </c>
      <c r="F122" s="12">
        <f t="shared" ref="F122:I123" si="9">F119</f>
        <v>0</v>
      </c>
      <c r="G122" s="12">
        <f t="shared" si="9"/>
        <v>0</v>
      </c>
      <c r="H122" s="12">
        <f t="shared" si="9"/>
        <v>0</v>
      </c>
      <c r="I122" s="12">
        <f t="shared" si="9"/>
        <v>0</v>
      </c>
    </row>
    <row r="123" spans="1:9" ht="20.100000000000001" customHeight="1" x14ac:dyDescent="0.3">
      <c r="A123" s="59"/>
      <c r="B123" s="59"/>
      <c r="C123" s="47"/>
      <c r="D123" s="6"/>
      <c r="E123" s="6" t="s">
        <v>28</v>
      </c>
      <c r="F123" s="12">
        <f t="shared" si="9"/>
        <v>0</v>
      </c>
      <c r="G123" s="12">
        <f t="shared" si="9"/>
        <v>0</v>
      </c>
      <c r="H123" s="12">
        <f t="shared" si="9"/>
        <v>0</v>
      </c>
      <c r="I123" s="12">
        <f t="shared" si="9"/>
        <v>0</v>
      </c>
    </row>
    <row r="124" spans="1:9" ht="20.100000000000001" customHeight="1" x14ac:dyDescent="0.3">
      <c r="A124" s="59"/>
      <c r="B124" s="64"/>
      <c r="C124" s="49"/>
      <c r="D124" s="6"/>
      <c r="E124" s="6" t="s">
        <v>29</v>
      </c>
      <c r="F124" s="7">
        <v>0</v>
      </c>
      <c r="G124" s="7">
        <v>0</v>
      </c>
      <c r="H124" s="7">
        <f>SUM(H122-H123)</f>
        <v>0</v>
      </c>
      <c r="I124" s="7">
        <f>SUM(I122-I123)</f>
        <v>0</v>
      </c>
    </row>
    <row r="125" spans="1:9" ht="20.100000000000001" customHeight="1" x14ac:dyDescent="0.3">
      <c r="A125" s="59" t="s">
        <v>21</v>
      </c>
      <c r="B125" s="63"/>
      <c r="C125" s="48" t="s">
        <v>93</v>
      </c>
      <c r="D125" s="6"/>
      <c r="E125" s="6" t="s">
        <v>27</v>
      </c>
      <c r="F125" s="7">
        <f t="shared" ref="F125:I126" si="10">F122</f>
        <v>0</v>
      </c>
      <c r="G125" s="7">
        <f t="shared" si="10"/>
        <v>0</v>
      </c>
      <c r="H125" s="7">
        <f t="shared" si="10"/>
        <v>0</v>
      </c>
      <c r="I125" s="7">
        <f t="shared" si="10"/>
        <v>0</v>
      </c>
    </row>
    <row r="126" spans="1:9" ht="20.100000000000001" customHeight="1" x14ac:dyDescent="0.3">
      <c r="A126" s="59"/>
      <c r="B126" s="59"/>
      <c r="C126" s="47"/>
      <c r="D126" s="6"/>
      <c r="E126" s="6" t="s">
        <v>28</v>
      </c>
      <c r="F126" s="7">
        <f t="shared" si="10"/>
        <v>0</v>
      </c>
      <c r="G126" s="7">
        <f t="shared" si="10"/>
        <v>0</v>
      </c>
      <c r="H126" s="7">
        <f t="shared" si="10"/>
        <v>0</v>
      </c>
      <c r="I126" s="7">
        <f t="shared" si="10"/>
        <v>0</v>
      </c>
    </row>
    <row r="127" spans="1:9" ht="20.100000000000001" customHeight="1" x14ac:dyDescent="0.3">
      <c r="A127" s="64"/>
      <c r="B127" s="64"/>
      <c r="C127" s="49"/>
      <c r="D127" s="6"/>
      <c r="E127" s="6" t="s">
        <v>29</v>
      </c>
      <c r="F127" s="7">
        <v>0</v>
      </c>
      <c r="G127" s="7">
        <v>0</v>
      </c>
      <c r="H127" s="7">
        <f>SUM(H125-H126)</f>
        <v>0</v>
      </c>
      <c r="I127" s="7">
        <f>SUM(I125-I126)</f>
        <v>0</v>
      </c>
    </row>
    <row r="128" spans="1:9" ht="20.100000000000001" customHeight="1" x14ac:dyDescent="0.3">
      <c r="A128" s="63"/>
      <c r="B128" s="63"/>
      <c r="C128" s="48" t="s">
        <v>81</v>
      </c>
      <c r="D128" s="6"/>
      <c r="E128" s="6" t="s">
        <v>27</v>
      </c>
      <c r="F128" s="12">
        <v>0</v>
      </c>
      <c r="G128" s="12">
        <v>0</v>
      </c>
      <c r="H128" s="12">
        <v>802000000</v>
      </c>
      <c r="I128" s="12">
        <f>SUM(F128:H128)</f>
        <v>802000000</v>
      </c>
    </row>
    <row r="129" spans="1:9" ht="20.100000000000001" customHeight="1" x14ac:dyDescent="0.3">
      <c r="A129" s="59"/>
      <c r="B129" s="59"/>
      <c r="C129" s="47"/>
      <c r="D129" s="6"/>
      <c r="E129" s="6" t="s">
        <v>28</v>
      </c>
      <c r="F129" s="7">
        <v>0</v>
      </c>
      <c r="G129" s="7">
        <v>0</v>
      </c>
      <c r="H129" s="7">
        <v>3254476750</v>
      </c>
      <c r="I129" s="12">
        <f>SUM(F129:H129)</f>
        <v>3254476750</v>
      </c>
    </row>
    <row r="130" spans="1:9" ht="20.100000000000001" customHeight="1" x14ac:dyDescent="0.3">
      <c r="A130" s="59"/>
      <c r="B130" s="59"/>
      <c r="C130" s="49"/>
      <c r="D130" s="6"/>
      <c r="E130" s="6" t="s">
        <v>29</v>
      </c>
      <c r="F130" s="7">
        <v>0</v>
      </c>
      <c r="G130" s="7">
        <v>0</v>
      </c>
      <c r="H130" s="7">
        <f>SUM(H128-H129)</f>
        <v>-2452476750</v>
      </c>
      <c r="I130" s="7">
        <f>SUM(I128-I129)</f>
        <v>-2452476750</v>
      </c>
    </row>
    <row r="131" spans="1:9" ht="20.100000000000001" customHeight="1" x14ac:dyDescent="0.3">
      <c r="A131" s="59"/>
      <c r="B131" s="59" t="s">
        <v>81</v>
      </c>
      <c r="C131" s="48" t="s">
        <v>88</v>
      </c>
      <c r="D131" s="6"/>
      <c r="E131" s="6" t="s">
        <v>27</v>
      </c>
      <c r="F131" s="12">
        <f t="shared" ref="F131:I132" si="11">F128</f>
        <v>0</v>
      </c>
      <c r="G131" s="12">
        <f t="shared" si="11"/>
        <v>0</v>
      </c>
      <c r="H131" s="12">
        <f t="shared" si="11"/>
        <v>802000000</v>
      </c>
      <c r="I131" s="12">
        <f t="shared" si="11"/>
        <v>802000000</v>
      </c>
    </row>
    <row r="132" spans="1:9" ht="20.100000000000001" customHeight="1" x14ac:dyDescent="0.3">
      <c r="A132" s="59"/>
      <c r="B132" s="59"/>
      <c r="C132" s="47"/>
      <c r="D132" s="6"/>
      <c r="E132" s="6" t="s">
        <v>28</v>
      </c>
      <c r="F132" s="12">
        <f t="shared" si="11"/>
        <v>0</v>
      </c>
      <c r="G132" s="12">
        <f t="shared" si="11"/>
        <v>0</v>
      </c>
      <c r="H132" s="12">
        <f t="shared" si="11"/>
        <v>3254476750</v>
      </c>
      <c r="I132" s="12">
        <f t="shared" si="11"/>
        <v>3254476750</v>
      </c>
    </row>
    <row r="133" spans="1:9" ht="20.100000000000001" customHeight="1" x14ac:dyDescent="0.3">
      <c r="A133" s="59"/>
      <c r="B133" s="64"/>
      <c r="C133" s="49"/>
      <c r="D133" s="6"/>
      <c r="E133" s="6" t="s">
        <v>29</v>
      </c>
      <c r="F133" s="7">
        <v>0</v>
      </c>
      <c r="G133" s="7">
        <v>0</v>
      </c>
      <c r="H133" s="7">
        <f>SUM(H131-H132)</f>
        <v>-2452476750</v>
      </c>
      <c r="I133" s="7">
        <f>SUM(I131-I132)</f>
        <v>-2452476750</v>
      </c>
    </row>
    <row r="134" spans="1:9" ht="20.100000000000001" customHeight="1" x14ac:dyDescent="0.3">
      <c r="A134" s="59" t="s">
        <v>81</v>
      </c>
      <c r="B134" s="63"/>
      <c r="C134" s="48" t="s">
        <v>94</v>
      </c>
      <c r="D134" s="6"/>
      <c r="E134" s="6" t="s">
        <v>27</v>
      </c>
      <c r="F134" s="7">
        <f t="shared" ref="F134:I135" si="12">F131</f>
        <v>0</v>
      </c>
      <c r="G134" s="7">
        <f t="shared" si="12"/>
        <v>0</v>
      </c>
      <c r="H134" s="7">
        <f t="shared" si="12"/>
        <v>802000000</v>
      </c>
      <c r="I134" s="7">
        <f t="shared" si="12"/>
        <v>802000000</v>
      </c>
    </row>
    <row r="135" spans="1:9" ht="20.100000000000001" customHeight="1" x14ac:dyDescent="0.3">
      <c r="A135" s="59"/>
      <c r="B135" s="59"/>
      <c r="C135" s="47"/>
      <c r="D135" s="6"/>
      <c r="E135" s="6" t="s">
        <v>28</v>
      </c>
      <c r="F135" s="7">
        <f t="shared" si="12"/>
        <v>0</v>
      </c>
      <c r="G135" s="7">
        <f t="shared" si="12"/>
        <v>0</v>
      </c>
      <c r="H135" s="7">
        <f t="shared" si="12"/>
        <v>3254476750</v>
      </c>
      <c r="I135" s="7">
        <f t="shared" si="12"/>
        <v>3254476750</v>
      </c>
    </row>
    <row r="136" spans="1:9" ht="20.100000000000001" customHeight="1" x14ac:dyDescent="0.3">
      <c r="A136" s="64"/>
      <c r="B136" s="64"/>
      <c r="C136" s="49"/>
      <c r="D136" s="6"/>
      <c r="E136" s="6" t="s">
        <v>29</v>
      </c>
      <c r="F136" s="7">
        <v>0</v>
      </c>
      <c r="G136" s="7">
        <v>0</v>
      </c>
      <c r="H136" s="7">
        <f>SUM(H134-H135)</f>
        <v>-2452476750</v>
      </c>
      <c r="I136" s="7">
        <f>SUM(I134-I135)</f>
        <v>-2452476750</v>
      </c>
    </row>
    <row r="137" spans="1:9" ht="20.100000000000001" customHeight="1" x14ac:dyDescent="0.3">
      <c r="A137" s="63"/>
      <c r="B137" s="63"/>
      <c r="C137" s="48" t="s">
        <v>45</v>
      </c>
      <c r="D137" s="6"/>
      <c r="E137" s="6" t="s">
        <v>27</v>
      </c>
      <c r="F137" s="12">
        <v>0</v>
      </c>
      <c r="G137" s="12">
        <v>0</v>
      </c>
      <c r="H137" s="12">
        <v>0</v>
      </c>
      <c r="I137" s="12">
        <f>SUM(F137:H137)</f>
        <v>0</v>
      </c>
    </row>
    <row r="138" spans="1:9" ht="20.100000000000001" customHeight="1" x14ac:dyDescent="0.3">
      <c r="A138" s="59"/>
      <c r="B138" s="59"/>
      <c r="C138" s="47"/>
      <c r="D138" s="6"/>
      <c r="E138" s="6" t="s">
        <v>28</v>
      </c>
      <c r="F138" s="7">
        <v>0</v>
      </c>
      <c r="G138" s="7">
        <v>0</v>
      </c>
      <c r="H138" s="7">
        <v>0</v>
      </c>
      <c r="I138" s="12">
        <f>SUM(F138:H138)</f>
        <v>0</v>
      </c>
    </row>
    <row r="139" spans="1:9" ht="20.100000000000001" customHeight="1" x14ac:dyDescent="0.3">
      <c r="A139" s="59"/>
      <c r="B139" s="59"/>
      <c r="C139" s="49"/>
      <c r="D139" s="6"/>
      <c r="E139" s="6" t="s">
        <v>29</v>
      </c>
      <c r="F139" s="7">
        <v>0</v>
      </c>
      <c r="G139" s="7">
        <v>0</v>
      </c>
      <c r="H139" s="7">
        <f>SUM(H137-H138)</f>
        <v>0</v>
      </c>
      <c r="I139" s="7">
        <f>SUM(I137-I138)</f>
        <v>0</v>
      </c>
    </row>
    <row r="140" spans="1:9" ht="20.100000000000001" customHeight="1" x14ac:dyDescent="0.3">
      <c r="A140" s="59"/>
      <c r="B140" s="59"/>
      <c r="C140" s="48" t="s">
        <v>44</v>
      </c>
      <c r="D140" s="6"/>
      <c r="E140" s="6" t="s">
        <v>27</v>
      </c>
      <c r="F140" s="12">
        <v>0</v>
      </c>
      <c r="G140" s="12">
        <v>0</v>
      </c>
      <c r="H140" s="12">
        <v>0</v>
      </c>
      <c r="I140" s="12">
        <f>SUM(F140:H140)</f>
        <v>0</v>
      </c>
    </row>
    <row r="141" spans="1:9" ht="20.100000000000001" customHeight="1" x14ac:dyDescent="0.3">
      <c r="A141" s="59"/>
      <c r="B141" s="59"/>
      <c r="C141" s="47"/>
      <c r="D141" s="6"/>
      <c r="E141" s="6" t="s">
        <v>28</v>
      </c>
      <c r="F141" s="7">
        <v>0</v>
      </c>
      <c r="G141" s="7">
        <v>0</v>
      </c>
      <c r="H141" s="7">
        <v>0</v>
      </c>
      <c r="I141" s="12">
        <f>SUM(F141:H141)</f>
        <v>0</v>
      </c>
    </row>
    <row r="142" spans="1:9" ht="20.100000000000001" customHeight="1" x14ac:dyDescent="0.3">
      <c r="A142" s="59"/>
      <c r="B142" s="59"/>
      <c r="C142" s="49"/>
      <c r="D142" s="6"/>
      <c r="E142" s="6" t="s">
        <v>29</v>
      </c>
      <c r="F142" s="7">
        <v>0</v>
      </c>
      <c r="G142" s="7">
        <v>0</v>
      </c>
      <c r="H142" s="7">
        <f>SUM(H140-H141)</f>
        <v>0</v>
      </c>
      <c r="I142" s="7">
        <f>SUM(I140-I141)</f>
        <v>0</v>
      </c>
    </row>
    <row r="143" spans="1:9" ht="20.100000000000001" customHeight="1" x14ac:dyDescent="0.3">
      <c r="A143" s="59"/>
      <c r="B143" s="59" t="s">
        <v>22</v>
      </c>
      <c r="C143" s="48" t="s">
        <v>88</v>
      </c>
      <c r="D143" s="6"/>
      <c r="E143" s="6" t="s">
        <v>27</v>
      </c>
      <c r="F143" s="12">
        <f t="shared" ref="F143:I144" si="13">SUM(F137,F140)</f>
        <v>0</v>
      </c>
      <c r="G143" s="12">
        <f t="shared" si="13"/>
        <v>0</v>
      </c>
      <c r="H143" s="12">
        <f t="shared" si="13"/>
        <v>0</v>
      </c>
      <c r="I143" s="12">
        <f t="shared" si="13"/>
        <v>0</v>
      </c>
    </row>
    <row r="144" spans="1:9" ht="20.100000000000001" customHeight="1" x14ac:dyDescent="0.3">
      <c r="A144" s="59"/>
      <c r="B144" s="59"/>
      <c r="C144" s="47"/>
      <c r="D144" s="6"/>
      <c r="E144" s="6" t="s">
        <v>28</v>
      </c>
      <c r="F144" s="12">
        <f t="shared" si="13"/>
        <v>0</v>
      </c>
      <c r="G144" s="12">
        <f t="shared" si="13"/>
        <v>0</v>
      </c>
      <c r="H144" s="12">
        <f t="shared" si="13"/>
        <v>0</v>
      </c>
      <c r="I144" s="12">
        <f t="shared" si="13"/>
        <v>0</v>
      </c>
    </row>
    <row r="145" spans="1:9" ht="20.100000000000001" customHeight="1" x14ac:dyDescent="0.3">
      <c r="A145" s="59"/>
      <c r="B145" s="64"/>
      <c r="C145" s="49"/>
      <c r="D145" s="6"/>
      <c r="E145" s="6" t="s">
        <v>29</v>
      </c>
      <c r="F145" s="7">
        <v>0</v>
      </c>
      <c r="G145" s="7">
        <v>0</v>
      </c>
      <c r="H145" s="7">
        <f>SUM(H143-H144)</f>
        <v>0</v>
      </c>
      <c r="I145" s="7">
        <f>SUM(I143-I144)</f>
        <v>0</v>
      </c>
    </row>
    <row r="146" spans="1:9" ht="20.100000000000001" customHeight="1" x14ac:dyDescent="0.3">
      <c r="A146" s="59" t="s">
        <v>22</v>
      </c>
      <c r="B146" s="63"/>
      <c r="C146" s="65" t="s">
        <v>95</v>
      </c>
      <c r="D146" s="6"/>
      <c r="E146" s="6" t="s">
        <v>27</v>
      </c>
      <c r="F146" s="7">
        <f t="shared" ref="F146:I147" si="14">F143</f>
        <v>0</v>
      </c>
      <c r="G146" s="7">
        <f t="shared" si="14"/>
        <v>0</v>
      </c>
      <c r="H146" s="7">
        <f t="shared" si="14"/>
        <v>0</v>
      </c>
      <c r="I146" s="7">
        <f t="shared" si="14"/>
        <v>0</v>
      </c>
    </row>
    <row r="147" spans="1:9" ht="20.100000000000001" customHeight="1" x14ac:dyDescent="0.3">
      <c r="A147" s="59"/>
      <c r="B147" s="59"/>
      <c r="C147" s="47"/>
      <c r="D147" s="6"/>
      <c r="E147" s="6" t="s">
        <v>28</v>
      </c>
      <c r="F147" s="7">
        <f t="shared" si="14"/>
        <v>0</v>
      </c>
      <c r="G147" s="7">
        <f t="shared" si="14"/>
        <v>0</v>
      </c>
      <c r="H147" s="7">
        <f t="shared" si="14"/>
        <v>0</v>
      </c>
      <c r="I147" s="7">
        <f t="shared" si="14"/>
        <v>0</v>
      </c>
    </row>
    <row r="148" spans="1:9" ht="20.100000000000001" customHeight="1" x14ac:dyDescent="0.3">
      <c r="A148" s="64"/>
      <c r="B148" s="64"/>
      <c r="C148" s="49"/>
      <c r="D148" s="6"/>
      <c r="E148" s="6" t="s">
        <v>29</v>
      </c>
      <c r="F148" s="7">
        <v>0</v>
      </c>
      <c r="G148" s="7">
        <v>0</v>
      </c>
      <c r="H148" s="7">
        <f>SUM(H146-H147)</f>
        <v>0</v>
      </c>
      <c r="I148" s="7">
        <f>SUM(I146-I147)</f>
        <v>0</v>
      </c>
    </row>
    <row r="149" spans="1:9" ht="20.100000000000001" customHeight="1" x14ac:dyDescent="0.3">
      <c r="A149" s="50" t="s">
        <v>38</v>
      </c>
      <c r="B149" s="51"/>
      <c r="C149" s="51"/>
      <c r="D149" s="52"/>
      <c r="E149" s="28" t="s">
        <v>27</v>
      </c>
      <c r="F149" s="13">
        <f t="shared" ref="F149:I150" si="15">SUM(F56,F71,F107,F116,F125,F134,F146)</f>
        <v>0</v>
      </c>
      <c r="G149" s="13">
        <f t="shared" si="15"/>
        <v>0</v>
      </c>
      <c r="H149" s="13">
        <f t="shared" si="15"/>
        <v>5693000000</v>
      </c>
      <c r="I149" s="13">
        <f t="shared" si="15"/>
        <v>5693000000</v>
      </c>
    </row>
    <row r="150" spans="1:9" ht="20.100000000000001" customHeight="1" x14ac:dyDescent="0.3">
      <c r="A150" s="53"/>
      <c r="B150" s="54"/>
      <c r="C150" s="54"/>
      <c r="D150" s="55"/>
      <c r="E150" s="8" t="s">
        <v>28</v>
      </c>
      <c r="F150" s="13">
        <f t="shared" si="15"/>
        <v>0</v>
      </c>
      <c r="G150" s="13">
        <f t="shared" si="15"/>
        <v>0</v>
      </c>
      <c r="H150" s="13">
        <f t="shared" si="15"/>
        <v>7935892727</v>
      </c>
      <c r="I150" s="13">
        <f t="shared" si="15"/>
        <v>7935892727</v>
      </c>
    </row>
    <row r="151" spans="1:9" ht="20.100000000000001" customHeight="1" x14ac:dyDescent="0.3">
      <c r="A151" s="56"/>
      <c r="B151" s="57"/>
      <c r="C151" s="57"/>
      <c r="D151" s="58"/>
      <c r="E151" s="8" t="s">
        <v>29</v>
      </c>
      <c r="F151" s="29">
        <v>0</v>
      </c>
      <c r="G151" s="29">
        <v>0</v>
      </c>
      <c r="H151" s="29">
        <f>SUM(H149-H150)</f>
        <v>-2242892727</v>
      </c>
      <c r="I151" s="29">
        <f>SUM(I149-I150)</f>
        <v>-2242892727</v>
      </c>
    </row>
  </sheetData>
  <mergeCells count="152">
    <mergeCell ref="A89:A91"/>
    <mergeCell ref="B89:B91"/>
    <mergeCell ref="C89:C91"/>
    <mergeCell ref="A98:A100"/>
    <mergeCell ref="B98:B100"/>
    <mergeCell ref="C98:C100"/>
    <mergeCell ref="A128:A130"/>
    <mergeCell ref="B128:B130"/>
    <mergeCell ref="C128:C130"/>
    <mergeCell ref="A92:A94"/>
    <mergeCell ref="B92:B94"/>
    <mergeCell ref="C92:C94"/>
    <mergeCell ref="A95:A97"/>
    <mergeCell ref="B95:B97"/>
    <mergeCell ref="C95:C97"/>
    <mergeCell ref="A101:A103"/>
    <mergeCell ref="B101:B103"/>
    <mergeCell ref="C101:C103"/>
    <mergeCell ref="A104:A106"/>
    <mergeCell ref="B104:B106"/>
    <mergeCell ref="C104:C106"/>
    <mergeCell ref="A107:A109"/>
    <mergeCell ref="B107:B109"/>
    <mergeCell ref="C107:C109"/>
    <mergeCell ref="A137:A139"/>
    <mergeCell ref="B137:B139"/>
    <mergeCell ref="C137:C139"/>
    <mergeCell ref="A122:A124"/>
    <mergeCell ref="B122:B124"/>
    <mergeCell ref="C122:C124"/>
    <mergeCell ref="A125:A127"/>
    <mergeCell ref="B125:B127"/>
    <mergeCell ref="C125:C127"/>
    <mergeCell ref="A131:A133"/>
    <mergeCell ref="B131:B133"/>
    <mergeCell ref="C131:C133"/>
    <mergeCell ref="A134:A136"/>
    <mergeCell ref="B134:B136"/>
    <mergeCell ref="C134:C136"/>
    <mergeCell ref="A146:A148"/>
    <mergeCell ref="B146:B148"/>
    <mergeCell ref="C146:C148"/>
    <mergeCell ref="A149:D151"/>
    <mergeCell ref="A140:A142"/>
    <mergeCell ref="B140:B142"/>
    <mergeCell ref="C140:C142"/>
    <mergeCell ref="A143:A145"/>
    <mergeCell ref="B143:B145"/>
    <mergeCell ref="C143:C145"/>
    <mergeCell ref="A119:A121"/>
    <mergeCell ref="B119:B121"/>
    <mergeCell ref="C119:C121"/>
    <mergeCell ref="A116:A118"/>
    <mergeCell ref="B116:B118"/>
    <mergeCell ref="C116:C118"/>
    <mergeCell ref="A110:A112"/>
    <mergeCell ref="B110:B112"/>
    <mergeCell ref="C110:C112"/>
    <mergeCell ref="A113:A115"/>
    <mergeCell ref="B113:B115"/>
    <mergeCell ref="C113:C115"/>
    <mergeCell ref="A83:A85"/>
    <mergeCell ref="B83:B85"/>
    <mergeCell ref="C83:C85"/>
    <mergeCell ref="A86:A88"/>
    <mergeCell ref="B86:B88"/>
    <mergeCell ref="C86:C88"/>
    <mergeCell ref="A65:A67"/>
    <mergeCell ref="B65:B67"/>
    <mergeCell ref="C65:C67"/>
    <mergeCell ref="A74:A76"/>
    <mergeCell ref="B74:B76"/>
    <mergeCell ref="C74:C76"/>
    <mergeCell ref="A77:A79"/>
    <mergeCell ref="B77:B79"/>
    <mergeCell ref="C77:C79"/>
    <mergeCell ref="A80:A82"/>
    <mergeCell ref="B80:B82"/>
    <mergeCell ref="C80:C82"/>
    <mergeCell ref="A68:A70"/>
    <mergeCell ref="B68:B70"/>
    <mergeCell ref="C68:C70"/>
    <mergeCell ref="A71:A73"/>
    <mergeCell ref="B71:B73"/>
    <mergeCell ref="C71:C73"/>
    <mergeCell ref="C35:C37"/>
    <mergeCell ref="A53:A55"/>
    <mergeCell ref="B53:B55"/>
    <mergeCell ref="C53:C55"/>
    <mergeCell ref="A56:A58"/>
    <mergeCell ref="B56:B58"/>
    <mergeCell ref="C56:C58"/>
    <mergeCell ref="A59:A61"/>
    <mergeCell ref="B59:B61"/>
    <mergeCell ref="C59:C61"/>
    <mergeCell ref="A44:A46"/>
    <mergeCell ref="B44:B46"/>
    <mergeCell ref="C44:C46"/>
    <mergeCell ref="A47:A49"/>
    <mergeCell ref="B47:B49"/>
    <mergeCell ref="C47:C49"/>
    <mergeCell ref="A50:A52"/>
    <mergeCell ref="B50:B52"/>
    <mergeCell ref="C50:C52"/>
    <mergeCell ref="B11:B13"/>
    <mergeCell ref="A62:A64"/>
    <mergeCell ref="B62:B64"/>
    <mergeCell ref="C62:C64"/>
    <mergeCell ref="A41:A43"/>
    <mergeCell ref="B41:B43"/>
    <mergeCell ref="C41:C43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29:A31"/>
    <mergeCell ref="B29:B31"/>
    <mergeCell ref="C29:C31"/>
    <mergeCell ref="A32:A34"/>
    <mergeCell ref="B32:B34"/>
    <mergeCell ref="C32:C34"/>
    <mergeCell ref="A35:A37"/>
    <mergeCell ref="B35:B37"/>
    <mergeCell ref="C11:C13"/>
    <mergeCell ref="A38:A40"/>
    <mergeCell ref="B38:B40"/>
    <mergeCell ref="C38:C40"/>
    <mergeCell ref="A1:I2"/>
    <mergeCell ref="A17:A19"/>
    <mergeCell ref="B17:B19"/>
    <mergeCell ref="C17:C19"/>
    <mergeCell ref="A3:D3"/>
    <mergeCell ref="E3:E4"/>
    <mergeCell ref="F3:F4"/>
    <mergeCell ref="G3:G4"/>
    <mergeCell ref="H3:H4"/>
    <mergeCell ref="I3:I4"/>
    <mergeCell ref="A5:A7"/>
    <mergeCell ref="B5:B7"/>
    <mergeCell ref="C5:C7"/>
    <mergeCell ref="A8:A10"/>
    <mergeCell ref="B8:B10"/>
    <mergeCell ref="C8:C10"/>
    <mergeCell ref="A14:A16"/>
    <mergeCell ref="B14:B16"/>
    <mergeCell ref="C14:C16"/>
    <mergeCell ref="A11:A13"/>
  </mergeCells>
  <phoneticPr fontId="1" type="noConversion"/>
  <pageMargins left="0.35433070866141736" right="0.23622047244094491" top="0.19685039370078741" bottom="0.23622047244094491" header="0.15748031496062992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결산총괄표</vt:lpstr>
      <vt:lpstr>세입결산서</vt:lpstr>
      <vt:lpstr>세출결산서</vt:lpstr>
      <vt:lpstr>세입결산서!Print_Titles</vt:lpstr>
      <vt:lpstr>세출결산서!Print_Titles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2017-05-11T08:43:34Z</cp:lastPrinted>
  <dcterms:created xsi:type="dcterms:W3CDTF">2016-03-03T04:00:21Z</dcterms:created>
  <dcterms:modified xsi:type="dcterms:W3CDTF">2017-05-24T06:52:00Z</dcterms:modified>
</cp:coreProperties>
</file>